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8800" windowHeight="10650" activeTab="0"/>
  </bookViews>
  <sheets>
    <sheet name="Лист1" sheetId="1" r:id="rId1"/>
    <sheet name="Лист2" sheetId="2" r:id="rId2"/>
    <sheet name="Лист3" sheetId="3" r:id="rId3"/>
  </sheets>
  <definedNames>
    <definedName name="_xlnm.Print_Titles" localSheetId="0">'Лист1'!$12:$13</definedName>
  </definedNames>
  <calcPr fullCalcOnLoad="1"/>
</workbook>
</file>

<file path=xl/sharedStrings.xml><?xml version="1.0" encoding="utf-8"?>
<sst xmlns="http://schemas.openxmlformats.org/spreadsheetml/2006/main" count="171" uniqueCount="130">
  <si>
    <t xml:space="preserve">к годовому комплексному отчету о ходе реализации </t>
  </si>
  <si>
    <t>и оценке эффективности реализации муниципальных</t>
  </si>
  <si>
    <t>утвержденному распоряжением администрации</t>
  </si>
  <si>
    <t>Наименование муниципальной программы</t>
  </si>
  <si>
    <t>Показатели программы</t>
  </si>
  <si>
    <t>нет</t>
  </si>
  <si>
    <t>Основные результаты реализации программы</t>
  </si>
  <si>
    <t>Основные результаты реализации подпрограмм</t>
  </si>
  <si>
    <t>Всего,</t>
  </si>
  <si>
    <t>местный бюджет</t>
  </si>
  <si>
    <t>областной бюджет</t>
  </si>
  <si>
    <t>в том числе по источникам финансирования:</t>
  </si>
  <si>
    <t>Общее число показателей подпрограммы, N</t>
  </si>
  <si>
    <t>Целевые индикаторы и показатели</t>
  </si>
  <si>
    <t>Выполнение расходных обязательств, связанных с реализацией программ</t>
  </si>
  <si>
    <t>Общий объем фактически произведенных расходов по источникам финансирования, руб.</t>
  </si>
  <si>
    <t>Наименование целевого индикатора и показателя №1</t>
  </si>
  <si>
    <t>Наименование целевого индикатора и показателя №6</t>
  </si>
  <si>
    <t>Наименование целевого индикатора и показателя №5</t>
  </si>
  <si>
    <t>Наименование целевого индикатора и показателя №4</t>
  </si>
  <si>
    <t>Наименование целевого индикатора и показателя №3</t>
  </si>
  <si>
    <t>Наименование целевого индикатора и показателя №2</t>
  </si>
  <si>
    <t>Годовой план по подпрограмме, руб.</t>
  </si>
  <si>
    <t>Факт отчетного периода по подпрограмме, руб.</t>
  </si>
  <si>
    <t xml:space="preserve">программ Никольского городского поселения </t>
  </si>
  <si>
    <t xml:space="preserve">Никольского городского поселения Тосненского района </t>
  </si>
  <si>
    <t>Ответственный исполнитель программы</t>
  </si>
  <si>
    <t>Отдел по культуре,физической культуре,спорту и работе с молодежью</t>
  </si>
  <si>
    <t>Отдел экономики,бытовых услуг и потребительского рынка.</t>
  </si>
  <si>
    <t>Отдел по ЖКХ и инженерной инфраструктуре.</t>
  </si>
  <si>
    <t>Сектор ГО и ЧС</t>
  </si>
  <si>
    <t>Количество домовладений и квартир в населенном пункте,получивших техническую возможность для подключения к сетям газоснабжения в результате предоставления субсидии.(шт.)</t>
  </si>
  <si>
    <t>Протяженность построенных газопроводов в населенном пункте.(м)</t>
  </si>
  <si>
    <t>Уровень газификации населенного пункта (кол-во газифицированных домовладений и квартир/общее кол-во домовладений и квартир*100%).(%)</t>
  </si>
  <si>
    <t>Отдел по культуре,физической культуре,спорту и работе с молодежью.</t>
  </si>
  <si>
    <t>Обучение населения противодействию терроризму.(%)</t>
  </si>
  <si>
    <t>Обеспечение безопасности граждан на водных объектах,в местах и зонах активного отдыха. (%)</t>
  </si>
  <si>
    <t>Ремонт асфальтобетонных покрытий проездов к дворовым территориям и дворовых территорий многоквартирных домов.(кв.м)</t>
  </si>
  <si>
    <t>Ремонт асфальтобетонного покрытия автомобильной дороги общего пользования местного значения.(п.м.)</t>
  </si>
  <si>
    <t>Механизированная уборка поселенческих дорог и улиц.(кв.м.)</t>
  </si>
  <si>
    <t>Предоставление консультационных и информационных услуг по ведению бизнеса и налогооблажению для субъектов малого предпринимательства.(кол-во услуг)</t>
  </si>
  <si>
    <t>Организация консультаций по вопросам регистрации,перерегистрации и закрытию субъектов малого предпринимательства.(кол-во услуг)</t>
  </si>
  <si>
    <t>Работа мобильного консультационного центра Фонда "МЦПП".(кол-во услуг)</t>
  </si>
  <si>
    <t>Повышение уровня обеспеченности населения Никольского городского поселения спортивными сооружениями,исходя из единовременной пропускной способности объектов спорта (%)</t>
  </si>
  <si>
    <t>Увеличение уровня обеспеченности населения Никольского городского поселения спортивными залами (%)</t>
  </si>
  <si>
    <t>Увеличение доли детей,привлекаемых к участию в творческих мероприятиях (%)</t>
  </si>
  <si>
    <t>Увеличение удельного веса населения,участвующего в платных культурно-досуговых мероприятиях (%)</t>
  </si>
  <si>
    <t>Увеличение количества посещений культурно-досуговых мероприятий (%)</t>
  </si>
  <si>
    <t>Доля граждан Никольского городского поселения,систематически занимающихся физической культурой и спортом,в общей численности населения (%)</t>
  </si>
  <si>
    <t>Мероприятия,проведенные в рамках программы</t>
  </si>
  <si>
    <t>Увеличение числа молодежи участвующей в различных формах организованного досуга на 1% по отношению к показателю предыдущего года (чел.)</t>
  </si>
  <si>
    <t xml:space="preserve">Постановления администрации Никольского городского поселения Тосненского района Ленинградской области </t>
  </si>
  <si>
    <t>Увеличение уровня обеспеченности населения никольского городского поселения плоскостными сооружениями (%)</t>
  </si>
  <si>
    <t>Техническое обследование и ремонт пожарных гидрантов (%)</t>
  </si>
  <si>
    <t>Обучение населения правилам пожарной безопасности (%)</t>
  </si>
  <si>
    <t>Доля протяженности построенных газопроводов в 2015г.от общей протяженности по проекту(в случае окончания строительства в последующие годы).(%)</t>
  </si>
  <si>
    <t>Наименование целевого индикатора и показателя №7</t>
  </si>
  <si>
    <t>«Развитие физической культуры и спорта на территории Никольского городского поселения Тосненского района Ленинградской области годы»</t>
  </si>
  <si>
    <t xml:space="preserve">«Развитие и поддержка малого и среднего предпринимательства на территории Никольского городского поселения Тосненского района Ленинградской области» </t>
  </si>
  <si>
    <t>«Развитие автомобильных дорог Никольского городского поселения Тосненского района Ленинградской области»</t>
  </si>
  <si>
    <t>«Благоустройство территории Никольского городского поселения Тосненского района Ленинградской области»</t>
  </si>
  <si>
    <t>«Развитие культуры Никольского городского поселения Тосненского района Ленинградской области"</t>
  </si>
  <si>
    <t>«Безопасность на территории Никольского городского поселения  Тосненского района Ленинградской области»</t>
  </si>
  <si>
    <t xml:space="preserve">«Газификация территории Никольского городского поселения Тосненского района Ленинградской области»  </t>
  </si>
  <si>
    <t>"Энергосбережение и повышение энергоэффективности на территории Никольского городского поселения Тосненского района Ленинградской области".</t>
  </si>
  <si>
    <t>Наименование подпрограмм муниципальной программы;Основное мероприятие</t>
  </si>
  <si>
    <t xml:space="preserve">«Устойчивое развитие территории Никольского городского поселения Тосненского района Ленинградской области»  </t>
  </si>
  <si>
    <t>"Обеспечение населения Никольского городского поселения Тосненского района Ленинградской области питьевой водой"</t>
  </si>
  <si>
    <t xml:space="preserve">«Обеспечение условий для организации дорожного движения на территории Никольского городского поселения Тосненского района Ленинградской области». </t>
  </si>
  <si>
    <t xml:space="preserve">«Обеспечение условий реализации программы Никольского городского поселения Тосненского района Ленинградской области»;
</t>
  </si>
  <si>
    <t xml:space="preserve">«Обеспечение жителей Никольского городского поселения Тосненского района Ленинградской области услугами в сфере культуры и досуга»;
</t>
  </si>
  <si>
    <t xml:space="preserve">Развитие объектов физической культуры и спорта в Никольском городском поселении Тосненского района Ленинградской области».
</t>
  </si>
  <si>
    <t>"Обеспечение жителей Никольского городского поселения Тосненского района Ленинградской области услугами в сфере спорта,оздоровления и досуга".</t>
  </si>
  <si>
    <t xml:space="preserve">«Поддержание и развитие существующей сети автомобильных дорог общего пользования местного значения». </t>
  </si>
  <si>
    <t>Увеличение числа молодежи,участвующей в различных формах самоорганизации (детских молодежных объединениях,молодежных советах,поисковых формированиях и т.д.) по отношению к показателю предыдущего года (чел)</t>
  </si>
  <si>
    <t>Увеличение доли молодежи,привлекаемых к участию в творческих мероприятиях (%)</t>
  </si>
  <si>
    <t>В рамках данной подпрограммы проведены следующие мероприятия: изготовление и установка баннеров;приобретены пособия для занятий с населением по противодействию терроризму;проведена дератизационная обработка наиболее посещаемых мест;выполнены чистка пожарных водоемов,опашка прилегающей к лесам территории поселения;произведена проверка технического состояния,ремонт и замена пожарных гидрантов;приобретены и установлены знаки пожарной безопасности;приобретена наглядная агитация для обучения населения в области пожарной безопасности.</t>
  </si>
  <si>
    <t>Ремонт асфальтобетонного покрытия по ул.Школьная в п.Гладкое(пог..м)</t>
  </si>
  <si>
    <t>В соответствии с программой продолжен ремонт ул.Школьной в п.Гладкое.(70 пог.м.)</t>
  </si>
  <si>
    <t>Соответсвие объектов внешнего благоустройства (в результате осущ.мероприят по поддержанию порядка,благоустройства территор.физич. и юрид. лиц и повыш. их ответственности за соблюдение чистоты и порядка  ) (%)</t>
  </si>
  <si>
    <t>Уровень благоустроенности населения (в результате осуществл.мероприятий по поддерж.порядка,благоустройства территории физ. И юрид. Лиц и повышение их ответственности за соблюдение чистоты и порядка(%)</t>
  </si>
  <si>
    <t>Соответствие объектов внешнего благоустройства (в результате осуществления мероприятий по улучшения экологич.обстановки для обеспеч.условий жизнедеят.населения)(%)</t>
  </si>
  <si>
    <t>Уровень благоустроенности населения (в результате осуществл.мероприятий по улучшению экологич.обстановки для обеспечения условий жизнедеят.населения(%)</t>
  </si>
  <si>
    <t>Энергносбережение и повышение энергетической эффективности в системах наружного освещения"</t>
  </si>
  <si>
    <t>Экономия потребления электорической энергии(руб).</t>
  </si>
  <si>
    <t>Кол-во приобретенных светодиодных светильников (шт.)</t>
  </si>
  <si>
    <t>Процент выполнения мероприятий к общему количеству запланированных мероприятий (%)</t>
  </si>
  <si>
    <t xml:space="preserve">Выделенные средства не освоены  в текущем периоде в связи с предоставлением организацией-получателем субсидии некорректного (неполного) пакета документов для осуществления выплат. </t>
  </si>
  <si>
    <t>Годовой план в целом по программе,Vп, руб.</t>
  </si>
  <si>
    <t>Факт отчетного периода в целом по программе,Vф, руб.</t>
  </si>
  <si>
    <t>Вес показателя, Мп   Мп=1/N</t>
  </si>
  <si>
    <t>Установленный (плановый), Rп</t>
  </si>
  <si>
    <t>Достигнутый, Rф</t>
  </si>
  <si>
    <t>Соотношение достигнутых и плановых результатов целевых значений показателей, S, при увеличении показателя S=Rф/Rп,
при уменьшении показателя S=Rп/Rф</t>
  </si>
  <si>
    <r>
      <t>Вес показателя, М</t>
    </r>
    <r>
      <rPr>
        <sz val="6"/>
        <rFont val="Times New Roman"/>
        <family val="1"/>
      </rPr>
      <t xml:space="preserve">п   </t>
    </r>
    <r>
      <rPr>
        <sz val="10"/>
        <rFont val="Times New Roman"/>
        <family val="1"/>
      </rPr>
      <t>М</t>
    </r>
    <r>
      <rPr>
        <sz val="6"/>
        <rFont val="Times New Roman"/>
        <family val="1"/>
      </rPr>
      <t>п</t>
    </r>
    <r>
      <rPr>
        <sz val="10"/>
        <rFont val="Times New Roman"/>
        <family val="1"/>
      </rPr>
      <t>=1/N</t>
    </r>
  </si>
  <si>
    <r>
      <t>Установленный (плановый), R</t>
    </r>
    <r>
      <rPr>
        <sz val="6"/>
        <rFont val="Times New Roman"/>
        <family val="1"/>
      </rPr>
      <t>п</t>
    </r>
  </si>
  <si>
    <r>
      <t>Достигнутый, R</t>
    </r>
    <r>
      <rPr>
        <sz val="6"/>
        <rFont val="Times New Roman"/>
        <family val="1"/>
      </rPr>
      <t>ф</t>
    </r>
  </si>
  <si>
    <r>
      <t>Соотношение достигнутых и плановых результатов целевых значений показателей, S, при увеличении показателя S=R</t>
    </r>
    <r>
      <rPr>
        <sz val="6"/>
        <rFont val="Times New Roman"/>
        <family val="1"/>
      </rPr>
      <t>ф</t>
    </r>
    <r>
      <rPr>
        <sz val="10"/>
        <rFont val="Times New Roman"/>
        <family val="1"/>
      </rPr>
      <t>/R</t>
    </r>
    <r>
      <rPr>
        <sz val="6"/>
        <rFont val="Times New Roman"/>
        <family val="1"/>
      </rPr>
      <t>п</t>
    </r>
    <r>
      <rPr>
        <sz val="10"/>
        <rFont val="Times New Roman"/>
        <family val="1"/>
      </rPr>
      <t>,
при уменьшении показателя S=R</t>
    </r>
    <r>
      <rPr>
        <sz val="6"/>
        <rFont val="Times New Roman"/>
        <family val="1"/>
      </rPr>
      <t>п</t>
    </r>
    <r>
      <rPr>
        <sz val="10"/>
        <rFont val="Times New Roman"/>
        <family val="1"/>
      </rPr>
      <t>/R</t>
    </r>
    <r>
      <rPr>
        <sz val="6"/>
        <rFont val="Times New Roman"/>
        <family val="1"/>
      </rPr>
      <t>ф</t>
    </r>
  </si>
  <si>
    <t xml:space="preserve">Индекс результативности подпрограммы, Iр Iр=SUM(Мп×S) </t>
  </si>
  <si>
    <t xml:space="preserve">Индекс эффективности подпрограммы, Iэ Iэ=(Vф×Iр)/Vп </t>
  </si>
  <si>
    <t>Приложение №2</t>
  </si>
  <si>
    <t xml:space="preserve"> №274-па от 01.10.2014г., № 428-па от 11.11.2015г.,№61-па от 14.03.2016г.,№277/9-па от 03.10.2016г.,204/1-па от 11.09.2017 г.</t>
  </si>
  <si>
    <t>№ 278-па от 01.10.2014г., № 358-па от 09.12.2014г., №70-па от 18.03.2015г., №243-па от 19.08.2015г.,№426-па от 11.11.2015г., №476-па от 09.12.2015г.,№54-па от 10.03.2016г.,№194-па от 18.07.2016г.,№277/7-па от 03.10.2016г.,38-па от 13.03.2017г.</t>
  </si>
  <si>
    <t>№ 279-па от 01.10.2014г., № 71-па от 18.03.2015г., № 425-па от 11.11.2015г., № 477-па от 09.12.2015г.,№53-па от 10.03.2016г.,№277/6-па от 03.10.2016г.,353-па от 13.12.2016г.,200/1-па от 08.09.2017г.,202/1-па от 08.09.2017 г.</t>
  </si>
  <si>
    <t>№280-па от 01.10.2014г., №72-па от 18.03.2014г., №423-па от 11.11.2015г.,59-па от 14.03.2016г.,277/4-па от 03.10.2016г.,№352-па от 13.12.2016г.,222/1-па от 28.09.2017</t>
  </si>
  <si>
    <t>№276-па от 01.10.2014г., №75-па от 18.03.2015г., №244-па от 19.08.2015г., №424-па от 11.11.2015г., №478-па от 09.12.2015г.,№55-па от 10.03.2016г.,№62-па от 14.03.2016г.,№195-па от 18.07.2016г.,№277/3-па от 03.10.2016г., 197/1-па ль 07.09.2017 г., 91-па от 10.05.2017 г.,39-па от 13.03.2017 г.</t>
  </si>
  <si>
    <t>№277-па от 01.10.2014г.,№74-па от 18.03.2015г.,№422-па от 11.11.2015г.,№479-па от 09.12.2015г.,№58-па от 14.03.2016г.,№277/5-па от 03.10.2016г.,№356-па от 13.12.2016г.,26-па от 28.02.2017 г., 214/1-па от 21.09.2017 г.</t>
  </si>
  <si>
    <t>№281-па от 01.10.2015г.,№73-па от 18.03.2015г.,№420-па от 11.11.2015г.,№480-па от 09.12.2015г.,42-па от 19.02.2016г.,№277/2-па от 03.10.2016г.,354-па от 13.12.2016г., 223/1-па от 30.09.2017 г., 88-па от 03.05.2017 г.</t>
  </si>
  <si>
    <t>№275-па от 01.10.2014г.,№47-па от 02.03.2015г.,№421-па от 11.11.2015г.,№57-па от 14.03.2016г.,№196-па от 18.07.2016г.,№277/8-па от 03.10.2016г., 216-па от 28.09.2017 г.</t>
  </si>
  <si>
    <t>№427-па от 11.11.2015г., №60-па от 14.03.2016г.,№277/1-па от 03.10.2016г.. 221/1-па от 28.09.2017 г.</t>
  </si>
  <si>
    <t>№ 270-па от 26.09.2016 г., 25-па от 27.02.2017 г., 185-па от 05.06.2017 г.</t>
  </si>
  <si>
    <t xml:space="preserve"> «Реализация молодежной политики в Никольском городском поселении Тосненского района Ленинградской области».
</t>
  </si>
  <si>
    <t>"Обеспечение правопорядка и профилактики правонарушений"</t>
  </si>
  <si>
    <t>«Развитие объектов физической культуры и массового спорта в Никольском городском поселении Тосненского района Ленинградской области"</t>
  </si>
  <si>
    <t>"Предупреждение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t>
  </si>
  <si>
    <t xml:space="preserve">Данные о ходе реализации муниципальных программ Никольского городского поселения Тосненского района Ленинградской области за 2017 год </t>
  </si>
  <si>
    <t xml:space="preserve">Тосненского района Ленинградской области за 2017 год, </t>
  </si>
  <si>
    <t xml:space="preserve">Общее  количество занимающихся в группах за 12 месяцев составило 4133 чел.
Общее количество посещений спортивных объектов СДЦ «Надежда» за 12 месяцев, согласно учета посещаемости, составило – 46 906 раз.
Количество проведенных спортивно-массовых и физкультурных мероприятий СДЦ «Надежда» за 12 месяцев - 102 мероприятия.
Общее количество человек, принявших участие в спортивно-массовых и физкультурных мероприятиях СДЦ «Надежда»  за 12 месяцев, составило 5 369 чел.
Количество выездных спортивно-массовых и физкультурных мероприятий СДЦ «Надежда» за 12 месяцев - 27 мероприятий.
Общее количество человек, принявших участие в выездных спортивно-массовых и физкультурных мероприятиях за 12 месяцев, составило 392 чел.
</t>
  </si>
  <si>
    <t>В отчетный период МКУ «Никольский дом культуры» проведено - 312 культурно-массовых мероприятий, из них для детей - 96. В доме культуры успешно работают   38 коллективов художественной самодеятельности, в которых занимается 540человек, из них детских –  29 с числом участников 437 человек. На платной основе 16, в которых занимаются 257 человек.</t>
  </si>
  <si>
    <t xml:space="preserve">В рамках реализации подпрограммы  молодежный актив Никольского городского поселения принял участие в 25 мероприятиях городского, районного и областного уровней. Бойцы поискового отряда «Беркут» приняли участие в X зимнем районном открытом слете поисковых отрядов, посвященного 73-годовщине освобождения Тосненского района от фашистских захватчиков, снятию блокады Ленинграда. Так, ПО «Беркут «выезжал на весеннюю вахту, совместно с поисковым отрядом «Память»  выезжали в п. Поречье Кировского района на военно-полевые сборы. Сборная команда ДВППКО «Сапсан» принимала участие в VII молодежном военно-историческом форуме «Александровский Стяг»; проведены военно-полевые сборы на месте стоянки дружины князя А. Невского в д.Пустынка; участие в межрегиональных молодежных военно-патриотических сборах «Аты-баты» в д.Кошкино Любанского городского поселени; в слете военно-патриотических клубов России имени святого Александра Невского в д.Кошкино Всеволожского района. </t>
  </si>
  <si>
    <t>Выполнены работы по проектированию АПК АИС "Безопасный город"</t>
  </si>
  <si>
    <t>В 2017г.   отремонтировано 6352 кв.м автомобильных дорог и дворовых территорий в г.Никольское.В течение года осуществлялись работы по устранению ямочности на дорогах и выравнивание автодорог с применением спецтехники,механизированная уборка автодорог.Взимний период производилась расчистка дорог и дворовых территорий.Реализованы мероприятия по установке дорожных знаков и нанесению дорожной разметки.</t>
  </si>
  <si>
    <t>В 2017г. завершены работы по проектированию распределительного газопровода по ул.Дачная и ул.Вишневая. Работы по проектированию межпоселкового газопровода г.Никольское-д.Пустынка-п.Гладкое завершены. Микрорайоны: "Южный"-объединяющий дома индивидуальной жилой застройки по Советскому проспекту, - "Перевоз"-ул.Песчаная, ул.Заречная, - "Белая дача"-ул.Пролетарская, Хвойный переулок газифицированы. В обем итоге более 200 частных домовладений получили возможность использовать природный газ в хозяйстве.</t>
  </si>
  <si>
    <t xml:space="preserve">В рамках данной программы реализованы мероприятия по установке уличного освещения территории Никольского городского поселения. Производилось техническое обслуживание наружных сетей. По поддержанию санитарного состояния территории Никольского городского поселения, озеленению, обслуживанию ливневой канализации, подготовки площадок для проведения городских мероприятий сделана следующая работа: ликвидация несанкционированных свалок на территории городского поселения;  скашивание и уборка травы, борьба с борщевиком; приобретение грунта, цветов, деревьев и осуществление ухода за ними; осмотр и прочистка колодцев;опиловка и корчевка деревьев; приобретены полусферы и заменена оградительная сетка и футбольне ворота, отлов бездомных животных, а также приобретен инвентарь.
</t>
  </si>
  <si>
    <t>Приобретены светодиодные светильники  в количестве 40 шт.</t>
  </si>
  <si>
    <t>Завершены проектные работы; получено положительное заключение государственной экспертизы проектно-сметной документации</t>
  </si>
  <si>
    <t>Предоставление образовательных услуг для физических лиц и начинающих предпринимателей. (кол-во услуг)</t>
  </si>
  <si>
    <t>27.03.2018г. № 21-ра</t>
  </si>
  <si>
    <t>Процент исполнения, %</t>
  </si>
  <si>
    <t>Проектирование АПК АИС "Безопасный город",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</si>
</sst>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quot;р.&quot;"/>
    <numFmt numFmtId="178" formatCode="0.0"/>
  </numFmts>
  <fonts count="67">
    <font>
      <sz val="11"/>
      <color theme="1"/>
      <name val="Calibri"/>
      <family val="2"/>
    </font>
    <font>
      <sz val="11"/>
      <color indexed="8"/>
      <name val="Calibri"/>
      <family val="2"/>
    </font>
    <font>
      <sz val="11"/>
      <name val="Times New Roman"/>
      <family val="1"/>
    </font>
    <font>
      <sz val="10"/>
      <name val="Times New Roman"/>
      <family val="1"/>
    </font>
    <font>
      <sz val="8"/>
      <name val="Times New Roman"/>
      <family val="1"/>
    </font>
    <font>
      <sz val="12"/>
      <name val="Times New Roman"/>
      <family val="1"/>
    </font>
    <font>
      <sz val="9"/>
      <name val="Times New Roman"/>
      <family val="1"/>
    </font>
    <font>
      <b/>
      <sz val="12"/>
      <name val="Times New Roman"/>
      <family val="1"/>
    </font>
    <font>
      <sz val="6"/>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sz val="12"/>
      <color indexed="8"/>
      <name val="Times New Roman"/>
      <family val="1"/>
    </font>
    <font>
      <sz val="11"/>
      <color indexed="10"/>
      <name val="Times New Roman"/>
      <family val="1"/>
    </font>
    <font>
      <b/>
      <sz val="18"/>
      <color indexed="8"/>
      <name val="Times New Roman"/>
      <family val="1"/>
    </font>
    <font>
      <sz val="11"/>
      <name val="Calibri"/>
      <family val="2"/>
    </font>
    <font>
      <sz val="12"/>
      <name val="Calibri"/>
      <family val="2"/>
    </font>
    <font>
      <sz val="10"/>
      <name val="Calibri"/>
      <family val="2"/>
    </font>
    <font>
      <sz val="9"/>
      <name val="Calibri"/>
      <family val="2"/>
    </font>
    <font>
      <sz val="10"/>
      <color indexed="10"/>
      <name val="Times New Roman"/>
      <family val="1"/>
    </font>
    <font>
      <sz val="10"/>
      <color indexed="8"/>
      <name val="Calibri"/>
      <family val="2"/>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2"/>
      <color theme="1"/>
      <name val="Times New Roman"/>
      <family val="1"/>
    </font>
    <font>
      <sz val="11"/>
      <color rgb="FFFF0000"/>
      <name val="Times New Roman"/>
      <family val="1"/>
    </font>
    <font>
      <b/>
      <sz val="18"/>
      <color theme="1"/>
      <name val="Times New Roman"/>
      <family val="1"/>
    </font>
    <font>
      <sz val="10"/>
      <color rgb="FFFF0000"/>
      <name val="Times New Roman"/>
      <family val="1"/>
    </font>
    <font>
      <sz val="10"/>
      <color theme="1"/>
      <name val="Calibri"/>
      <family val="2"/>
    </font>
    <font>
      <b/>
      <sz val="10"/>
      <color theme="1"/>
      <name val="Times New Roman"/>
      <family val="1"/>
    </font>
    <font>
      <b/>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212">
    <xf numFmtId="0" fontId="0" fillId="0" borderId="0" xfId="0" applyFont="1" applyAlignment="1">
      <alignment/>
    </xf>
    <xf numFmtId="0" fontId="58" fillId="0" borderId="0" xfId="0" applyFont="1" applyAlignment="1">
      <alignment/>
    </xf>
    <xf numFmtId="0" fontId="58" fillId="0" borderId="0" xfId="0" applyFont="1" applyAlignment="1">
      <alignment vertical="center"/>
    </xf>
    <xf numFmtId="4" fontId="58" fillId="0" borderId="0" xfId="0" applyNumberFormat="1" applyFont="1" applyAlignment="1">
      <alignment vertical="center"/>
    </xf>
    <xf numFmtId="0" fontId="2" fillId="0" borderId="0" xfId="0" applyFont="1" applyAlignment="1">
      <alignment vertical="center"/>
    </xf>
    <xf numFmtId="0" fontId="59" fillId="0" borderId="0" xfId="0" applyFont="1" applyAlignment="1">
      <alignment vertical="center"/>
    </xf>
    <xf numFmtId="0" fontId="59" fillId="0" borderId="0" xfId="0" applyFont="1" applyAlignment="1">
      <alignment/>
    </xf>
    <xf numFmtId="0" fontId="48" fillId="0" borderId="0" xfId="0" applyFont="1" applyAlignment="1">
      <alignment vertical="center"/>
    </xf>
    <xf numFmtId="4" fontId="59" fillId="0" borderId="0" xfId="0" applyNumberFormat="1" applyFont="1" applyAlignment="1">
      <alignment/>
    </xf>
    <xf numFmtId="4" fontId="59" fillId="0" borderId="0" xfId="0" applyNumberFormat="1" applyFont="1" applyAlignment="1">
      <alignment vertical="center"/>
    </xf>
    <xf numFmtId="4" fontId="5" fillId="33" borderId="10" xfId="0" applyNumberFormat="1" applyFont="1" applyFill="1" applyBorder="1" applyAlignment="1">
      <alignment horizontal="center" vertical="center"/>
    </xf>
    <xf numFmtId="0" fontId="0" fillId="33" borderId="0" xfId="0" applyFill="1" applyAlignment="1">
      <alignment/>
    </xf>
    <xf numFmtId="0" fontId="58" fillId="33" borderId="0" xfId="0" applyFont="1" applyFill="1" applyAlignment="1">
      <alignment/>
    </xf>
    <xf numFmtId="0" fontId="2" fillId="33" borderId="0" xfId="0" applyFont="1" applyFill="1" applyAlignment="1">
      <alignment/>
    </xf>
    <xf numFmtId="0" fontId="60" fillId="33" borderId="0" xfId="0" applyFont="1" applyFill="1" applyAlignment="1">
      <alignment horizontal="left"/>
    </xf>
    <xf numFmtId="0" fontId="61" fillId="33" borderId="0" xfId="0" applyFont="1" applyFill="1" applyAlignment="1">
      <alignment/>
    </xf>
    <xf numFmtId="0" fontId="62" fillId="33" borderId="0" xfId="0" applyFont="1" applyFill="1" applyBorder="1" applyAlignment="1">
      <alignment horizontal="center" vertical="center"/>
    </xf>
    <xf numFmtId="0" fontId="48" fillId="33" borderId="0" xfId="0" applyFont="1" applyFill="1" applyAlignment="1">
      <alignment vertical="center"/>
    </xf>
    <xf numFmtId="0" fontId="58" fillId="33" borderId="0" xfId="0" applyFont="1" applyFill="1" applyAlignment="1">
      <alignment vertical="center"/>
    </xf>
    <xf numFmtId="0" fontId="6" fillId="33" borderId="10" xfId="0" applyFont="1" applyFill="1" applyBorder="1" applyAlignment="1">
      <alignment horizontal="center" vertical="center" wrapText="1"/>
    </xf>
    <xf numFmtId="0" fontId="3" fillId="33" borderId="10" xfId="0" applyFont="1" applyFill="1" applyBorder="1" applyAlignment="1">
      <alignment vertical="center" wrapText="1"/>
    </xf>
    <xf numFmtId="0" fontId="6" fillId="33" borderId="10" xfId="0" applyFont="1" applyFill="1" applyBorder="1" applyAlignment="1">
      <alignment vertical="center" wrapText="1"/>
    </xf>
    <xf numFmtId="4" fontId="5" fillId="33" borderId="10" xfId="0" applyNumberFormat="1" applyFont="1" applyFill="1" applyBorder="1" applyAlignment="1">
      <alignment horizontal="center" vertical="center" wrapText="1"/>
    </xf>
    <xf numFmtId="4" fontId="5" fillId="33" borderId="11" xfId="0" applyNumberFormat="1" applyFont="1" applyFill="1" applyBorder="1" applyAlignment="1">
      <alignment horizontal="center" vertical="center" wrapText="1"/>
    </xf>
    <xf numFmtId="0" fontId="2" fillId="33" borderId="0" xfId="0" applyFont="1" applyFill="1" applyAlignment="1">
      <alignment vertical="center"/>
    </xf>
    <xf numFmtId="0" fontId="6" fillId="33" borderId="10" xfId="0" applyFont="1" applyFill="1" applyBorder="1" applyAlignment="1">
      <alignment horizontal="left" vertical="center" wrapText="1"/>
    </xf>
    <xf numFmtId="0" fontId="2" fillId="33" borderId="10" xfId="0" applyFont="1" applyFill="1" applyBorder="1" applyAlignment="1">
      <alignment vertical="center"/>
    </xf>
    <xf numFmtId="4" fontId="60" fillId="33" borderId="10" xfId="0" applyNumberFormat="1" applyFont="1" applyFill="1" applyBorder="1" applyAlignment="1">
      <alignment horizontal="center" vertical="center" wrapText="1"/>
    </xf>
    <xf numFmtId="4" fontId="5" fillId="33" borderId="12"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xf>
    <xf numFmtId="0" fontId="59" fillId="33" borderId="0" xfId="0" applyFont="1" applyFill="1" applyAlignment="1">
      <alignment vertical="center"/>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0" fontId="33" fillId="33" borderId="12" xfId="0" applyFont="1" applyFill="1" applyBorder="1" applyAlignment="1">
      <alignment horizontal="center" vertical="center" wrapText="1"/>
    </xf>
    <xf numFmtId="3" fontId="5" fillId="33" borderId="10"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4" fontId="3" fillId="33" borderId="10" xfId="0" applyNumberFormat="1" applyFont="1" applyFill="1" applyBorder="1" applyAlignment="1">
      <alignment horizontal="center" vertical="center"/>
    </xf>
    <xf numFmtId="0" fontId="33" fillId="33" borderId="12" xfId="0" applyFont="1" applyFill="1" applyBorder="1" applyAlignment="1">
      <alignment horizontal="left" vertical="center" wrapText="1"/>
    </xf>
    <xf numFmtId="0" fontId="6" fillId="33" borderId="11" xfId="0" applyFont="1" applyFill="1" applyBorder="1" applyAlignment="1">
      <alignment horizontal="left" vertical="center" wrapText="1"/>
    </xf>
    <xf numFmtId="2" fontId="5" fillId="33" borderId="11" xfId="0" applyNumberFormat="1" applyFont="1" applyFill="1" applyBorder="1" applyAlignment="1">
      <alignment horizontal="center" vertical="center" wrapText="1"/>
    </xf>
    <xf numFmtId="0" fontId="6" fillId="33" borderId="10" xfId="0" applyFont="1" applyFill="1" applyBorder="1" applyAlignment="1">
      <alignment horizontal="justify" vertical="center" wrapText="1"/>
    </xf>
    <xf numFmtId="0" fontId="5" fillId="33" borderId="10" xfId="0" applyFont="1" applyFill="1" applyBorder="1" applyAlignment="1">
      <alignment horizontal="center" wrapText="1"/>
    </xf>
    <xf numFmtId="0" fontId="6" fillId="33" borderId="11" xfId="0" applyFont="1" applyFill="1" applyBorder="1" applyAlignment="1">
      <alignment horizontal="justify" vertical="center" wrapText="1"/>
    </xf>
    <xf numFmtId="0" fontId="5" fillId="33" borderId="10" xfId="0" applyFont="1" applyFill="1" applyBorder="1" applyAlignment="1">
      <alignment horizontal="justify" vertical="center" wrapText="1"/>
    </xf>
    <xf numFmtId="0" fontId="34"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33" borderId="10" xfId="0" applyFont="1" applyFill="1" applyBorder="1" applyAlignment="1">
      <alignment horizontal="justify" vertical="center" wrapText="1"/>
    </xf>
    <xf numFmtId="0" fontId="35" fillId="33" borderId="13" xfId="0" applyFont="1" applyFill="1" applyBorder="1" applyAlignment="1">
      <alignment horizontal="left" vertical="center" wrapText="1"/>
    </xf>
    <xf numFmtId="0" fontId="35"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3" fillId="33" borderId="0" xfId="0" applyFont="1" applyFill="1" applyBorder="1" applyAlignment="1">
      <alignment horizontal="justify" vertical="center" wrapText="1"/>
    </xf>
    <xf numFmtId="2" fontId="3" fillId="33" borderId="10" xfId="0" applyNumberFormat="1" applyFont="1" applyFill="1" applyBorder="1" applyAlignment="1">
      <alignment horizontal="center" vertical="center" wrapText="1"/>
    </xf>
    <xf numFmtId="0" fontId="33" fillId="33" borderId="1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58" fillId="33" borderId="0" xfId="0" applyFont="1" applyFill="1" applyAlignment="1">
      <alignment/>
    </xf>
    <xf numFmtId="1" fontId="4" fillId="33" borderId="10" xfId="0" applyNumberFormat="1" applyFont="1" applyFill="1" applyBorder="1" applyAlignment="1">
      <alignment vertical="center" wrapText="1"/>
    </xf>
    <xf numFmtId="1" fontId="4" fillId="33" borderId="0" xfId="0" applyNumberFormat="1" applyFont="1" applyFill="1" applyBorder="1" applyAlignment="1">
      <alignment vertical="center" wrapText="1"/>
    </xf>
    <xf numFmtId="0" fontId="3" fillId="33" borderId="10" xfId="0" applyFont="1" applyFill="1" applyBorder="1" applyAlignment="1">
      <alignment/>
    </xf>
    <xf numFmtId="0" fontId="3" fillId="33" borderId="10" xfId="0" applyFont="1" applyFill="1" applyBorder="1" applyAlignment="1">
      <alignment horizontal="center" wrapText="1"/>
    </xf>
    <xf numFmtId="0" fontId="33" fillId="33" borderId="13" xfId="0" applyFont="1" applyFill="1" applyBorder="1" applyAlignment="1">
      <alignment horizontal="center" wrapText="1"/>
    </xf>
    <xf numFmtId="0" fontId="33" fillId="33" borderId="12" xfId="0" applyFont="1" applyFill="1" applyBorder="1" applyAlignment="1">
      <alignment horizontal="center" wrapText="1"/>
    </xf>
    <xf numFmtId="0" fontId="3" fillId="33" borderId="10" xfId="0" applyFont="1" applyFill="1" applyBorder="1" applyAlignment="1">
      <alignment horizontal="center"/>
    </xf>
    <xf numFmtId="0" fontId="3" fillId="33" borderId="0" xfId="0" applyFont="1" applyFill="1" applyBorder="1" applyAlignment="1">
      <alignment/>
    </xf>
    <xf numFmtId="1" fontId="3" fillId="33" borderId="10" xfId="0" applyNumberFormat="1" applyFont="1" applyFill="1" applyBorder="1" applyAlignment="1">
      <alignment horizontal="center" vertical="center" wrapText="1"/>
    </xf>
    <xf numFmtId="1" fontId="4" fillId="33" borderId="11" xfId="0" applyNumberFormat="1" applyFont="1" applyFill="1" applyBorder="1" applyAlignment="1">
      <alignment vertical="center" wrapText="1"/>
    </xf>
    <xf numFmtId="1" fontId="4" fillId="33" borderId="13" xfId="0" applyNumberFormat="1" applyFont="1" applyFill="1" applyBorder="1" applyAlignment="1">
      <alignment vertical="center" wrapText="1"/>
    </xf>
    <xf numFmtId="1" fontId="4" fillId="33" borderId="12" xfId="0" applyNumberFormat="1" applyFont="1" applyFill="1" applyBorder="1" applyAlignment="1">
      <alignment vertical="center" wrapText="1"/>
    </xf>
    <xf numFmtId="0" fontId="33" fillId="33" borderId="12" xfId="0" applyFont="1" applyFill="1" applyBorder="1" applyAlignment="1">
      <alignment vertical="center" wrapText="1"/>
    </xf>
    <xf numFmtId="1" fontId="5" fillId="33" borderId="11" xfId="0" applyNumberFormat="1" applyFont="1" applyFill="1" applyBorder="1" applyAlignment="1">
      <alignment horizontal="center" vertical="center" wrapText="1"/>
    </xf>
    <xf numFmtId="1" fontId="3" fillId="33" borderId="11" xfId="0" applyNumberFormat="1" applyFont="1" applyFill="1" applyBorder="1" applyAlignment="1">
      <alignment vertical="center" wrapText="1"/>
    </xf>
    <xf numFmtId="2" fontId="6" fillId="33" borderId="11" xfId="0" applyNumberFormat="1" applyFont="1" applyFill="1" applyBorder="1" applyAlignment="1">
      <alignment horizontal="center" vertical="center" wrapText="1"/>
    </xf>
    <xf numFmtId="0" fontId="59" fillId="33" borderId="0" xfId="0" applyFont="1" applyFill="1" applyAlignment="1">
      <alignment/>
    </xf>
    <xf numFmtId="0" fontId="6" fillId="33" borderId="10" xfId="0" applyFont="1" applyFill="1" applyBorder="1" applyAlignment="1">
      <alignment horizontal="left" vertical="center"/>
    </xf>
    <xf numFmtId="0" fontId="6" fillId="33" borderId="10" xfId="0" applyFont="1" applyFill="1" applyBorder="1" applyAlignment="1">
      <alignment vertical="center"/>
    </xf>
    <xf numFmtId="2" fontId="60" fillId="33" borderId="10" xfId="0" applyNumberFormat="1" applyFont="1" applyFill="1" applyBorder="1" applyAlignment="1">
      <alignment horizontal="center" vertical="center" wrapText="1"/>
    </xf>
    <xf numFmtId="4" fontId="60" fillId="33" borderId="12" xfId="0" applyNumberFormat="1" applyFont="1" applyFill="1" applyBorder="1" applyAlignment="1">
      <alignment horizontal="center" vertical="center" wrapText="1"/>
    </xf>
    <xf numFmtId="4" fontId="59" fillId="33" borderId="0" xfId="0" applyNumberFormat="1" applyFont="1" applyFill="1" applyAlignment="1">
      <alignment horizontal="center" vertical="center"/>
    </xf>
    <xf numFmtId="4" fontId="60" fillId="33" borderId="11" xfId="0" applyNumberFormat="1" applyFont="1" applyFill="1" applyBorder="1" applyAlignment="1">
      <alignment horizontal="center" vertical="center" wrapText="1"/>
    </xf>
    <xf numFmtId="4" fontId="60" fillId="33" borderId="10" xfId="0" applyNumberFormat="1" applyFont="1" applyFill="1" applyBorder="1" applyAlignment="1">
      <alignment horizontal="center" vertical="center"/>
    </xf>
    <xf numFmtId="4" fontId="5" fillId="33" borderId="10" xfId="0" applyNumberFormat="1" applyFont="1" applyFill="1" applyBorder="1" applyAlignment="1">
      <alignment vertical="center"/>
    </xf>
    <xf numFmtId="0" fontId="33" fillId="33" borderId="12" xfId="0" applyFont="1" applyFill="1" applyBorder="1" applyAlignment="1">
      <alignment horizontal="center" vertical="center"/>
    </xf>
    <xf numFmtId="4" fontId="59" fillId="33" borderId="10" xfId="0" applyNumberFormat="1" applyFont="1" applyFill="1" applyBorder="1" applyAlignment="1">
      <alignment horizontal="center" vertical="center" wrapText="1"/>
    </xf>
    <xf numFmtId="4" fontId="5" fillId="33" borderId="11" xfId="0" applyNumberFormat="1" applyFont="1" applyFill="1" applyBorder="1" applyAlignment="1">
      <alignment horizontal="center" vertical="center"/>
    </xf>
    <xf numFmtId="0" fontId="2" fillId="33" borderId="10" xfId="0" applyFont="1" applyFill="1" applyBorder="1" applyAlignment="1">
      <alignment/>
    </xf>
    <xf numFmtId="0" fontId="5" fillId="33" borderId="11" xfId="0" applyFont="1" applyFill="1" applyBorder="1" applyAlignment="1">
      <alignment horizontal="left" vertical="center" wrapText="1"/>
    </xf>
    <xf numFmtId="4" fontId="3" fillId="33" borderId="10" xfId="0" applyNumberFormat="1" applyFont="1" applyFill="1" applyBorder="1" applyAlignment="1">
      <alignment horizontal="center" vertical="center" wrapText="1"/>
    </xf>
    <xf numFmtId="0" fontId="2" fillId="33" borderId="0" xfId="0" applyFont="1" applyFill="1" applyAlignment="1">
      <alignment/>
    </xf>
    <xf numFmtId="0" fontId="9" fillId="33" borderId="0" xfId="0" applyFont="1" applyFill="1" applyAlignment="1">
      <alignment horizontal="justify" vertical="center"/>
    </xf>
    <xf numFmtId="0" fontId="33" fillId="33" borderId="0" xfId="0" applyFont="1" applyFill="1" applyAlignment="1">
      <alignment/>
    </xf>
    <xf numFmtId="0" fontId="35" fillId="33" borderId="0" xfId="0" applyFont="1" applyFill="1" applyBorder="1" applyAlignment="1">
      <alignment/>
    </xf>
    <xf numFmtId="0" fontId="35" fillId="33" borderId="14" xfId="0" applyFont="1" applyFill="1" applyBorder="1" applyAlignment="1">
      <alignment/>
    </xf>
    <xf numFmtId="0" fontId="62" fillId="33" borderId="14" xfId="0" applyFont="1" applyFill="1" applyBorder="1" applyAlignment="1">
      <alignment horizontal="center" vertical="center"/>
    </xf>
    <xf numFmtId="0" fontId="3" fillId="33" borderId="10" xfId="0" applyFont="1" applyFill="1" applyBorder="1" applyAlignment="1">
      <alignment wrapText="1" shrinkToFit="1"/>
    </xf>
    <xf numFmtId="0" fontId="3" fillId="33" borderId="0" xfId="0" applyFont="1" applyFill="1" applyAlignment="1">
      <alignment horizontal="center" vertical="center" wrapText="1"/>
    </xf>
    <xf numFmtId="0" fontId="3" fillId="33" borderId="11" xfId="0" applyFont="1" applyFill="1" applyBorder="1" applyAlignment="1">
      <alignment horizontal="center" vertical="center" wrapText="1"/>
    </xf>
    <xf numFmtId="0" fontId="59" fillId="33" borderId="10" xfId="0" applyFont="1" applyFill="1" applyBorder="1" applyAlignment="1">
      <alignment vertical="center" wrapText="1"/>
    </xf>
    <xf numFmtId="0" fontId="3" fillId="33" borderId="15" xfId="0" applyFont="1" applyFill="1" applyBorder="1" applyAlignment="1">
      <alignment horizontal="center" vertical="center" wrapTex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59" fillId="33" borderId="10" xfId="0" applyFont="1" applyFill="1" applyBorder="1" applyAlignment="1">
      <alignment vertical="center"/>
    </xf>
    <xf numFmtId="4" fontId="3" fillId="33" borderId="11" xfId="0"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center" vertical="center"/>
    </xf>
    <xf numFmtId="0" fontId="6" fillId="33" borderId="12" xfId="0" applyFont="1" applyFill="1" applyBorder="1" applyAlignment="1">
      <alignment horizontal="left" vertical="center" wrapText="1"/>
    </xf>
    <xf numFmtId="4" fontId="6" fillId="33" borderId="10" xfId="0" applyNumberFormat="1" applyFont="1" applyFill="1" applyBorder="1" applyAlignment="1">
      <alignment horizontal="center" vertical="center" wrapText="1"/>
    </xf>
    <xf numFmtId="4" fontId="6" fillId="33" borderId="10" xfId="0" applyNumberFormat="1" applyFont="1" applyFill="1" applyBorder="1" applyAlignment="1">
      <alignment horizontal="center" vertical="center"/>
    </xf>
    <xf numFmtId="0" fontId="36" fillId="33" borderId="12" xfId="0" applyFont="1" applyFill="1" applyBorder="1" applyAlignment="1">
      <alignment horizontal="left" vertical="center" wrapText="1"/>
    </xf>
    <xf numFmtId="0" fontId="3" fillId="33" borderId="16" xfId="0" applyFont="1" applyFill="1" applyBorder="1" applyAlignment="1">
      <alignment wrapText="1"/>
    </xf>
    <xf numFmtId="4" fontId="63" fillId="33" borderId="10" xfId="0" applyNumberFormat="1" applyFont="1" applyFill="1" applyBorder="1" applyAlignment="1">
      <alignment horizontal="center" vertical="center"/>
    </xf>
    <xf numFmtId="4" fontId="60" fillId="33" borderId="11" xfId="0" applyNumberFormat="1" applyFont="1" applyFill="1" applyBorder="1" applyAlignment="1">
      <alignment horizontal="center" vertical="center" wrapText="1"/>
    </xf>
    <xf numFmtId="4" fontId="60" fillId="33" borderId="12"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4" fontId="3" fillId="33" borderId="13" xfId="0" applyNumberFormat="1" applyFont="1" applyFill="1" applyBorder="1" applyAlignment="1">
      <alignment horizontal="center" vertical="center" wrapText="1"/>
    </xf>
    <xf numFmtId="4" fontId="3" fillId="33" borderId="12" xfId="0" applyNumberFormat="1" applyFont="1" applyFill="1" applyBorder="1" applyAlignment="1">
      <alignment horizontal="center" vertical="center" wrapText="1"/>
    </xf>
    <xf numFmtId="4" fontId="59" fillId="33" borderId="11" xfId="0" applyNumberFormat="1" applyFont="1" applyFill="1" applyBorder="1" applyAlignment="1">
      <alignment horizontal="center" vertical="center" wrapText="1"/>
    </xf>
    <xf numFmtId="4" fontId="59" fillId="33" borderId="13" xfId="0" applyNumberFormat="1" applyFont="1" applyFill="1" applyBorder="1" applyAlignment="1">
      <alignment horizontal="center" vertical="center" wrapText="1"/>
    </xf>
    <xf numFmtId="4" fontId="59" fillId="33" borderId="12" xfId="0" applyNumberFormat="1" applyFont="1" applyFill="1" applyBorder="1" applyAlignment="1">
      <alignment horizontal="center" vertical="center" wrapText="1"/>
    </xf>
    <xf numFmtId="4" fontId="3" fillId="33" borderId="17" xfId="0" applyNumberFormat="1" applyFont="1" applyFill="1" applyBorder="1" applyAlignment="1">
      <alignment horizontal="center" vertical="center" wrapText="1"/>
    </xf>
    <xf numFmtId="4" fontId="3" fillId="33" borderId="18" xfId="0" applyNumberFormat="1" applyFont="1" applyFill="1" applyBorder="1" applyAlignment="1">
      <alignment horizontal="center" vertical="center" wrapText="1"/>
    </xf>
    <xf numFmtId="0" fontId="3" fillId="33" borderId="17" xfId="0" applyFont="1" applyFill="1" applyBorder="1" applyAlignment="1">
      <alignment horizontal="justify" vertical="center"/>
    </xf>
    <xf numFmtId="0" fontId="35" fillId="33" borderId="18" xfId="0" applyFont="1" applyFill="1" applyBorder="1" applyAlignment="1">
      <alignment/>
    </xf>
    <xf numFmtId="0" fontId="35" fillId="33" borderId="19" xfId="0" applyFont="1" applyFill="1" applyBorder="1" applyAlignment="1">
      <alignment horizontal="justify" vertical="center"/>
    </xf>
    <xf numFmtId="0" fontId="35" fillId="33" borderId="20" xfId="0" applyFont="1" applyFill="1" applyBorder="1" applyAlignment="1">
      <alignment/>
    </xf>
    <xf numFmtId="0" fontId="35" fillId="33" borderId="15" xfId="0" applyFont="1" applyFill="1" applyBorder="1" applyAlignment="1">
      <alignment horizontal="justify" vertical="center"/>
    </xf>
    <xf numFmtId="0" fontId="35" fillId="33" borderId="21" xfId="0" applyFont="1" applyFill="1" applyBorder="1" applyAlignment="1">
      <alignment/>
    </xf>
    <xf numFmtId="2" fontId="5" fillId="33" borderId="11" xfId="0" applyNumberFormat="1" applyFont="1" applyFill="1" applyBorder="1" applyAlignment="1">
      <alignment horizontal="center" vertical="center" wrapText="1"/>
    </xf>
    <xf numFmtId="0" fontId="33" fillId="33" borderId="12" xfId="0" applyFont="1" applyFill="1" applyBorder="1" applyAlignment="1">
      <alignment horizontal="center" vertical="center" wrapText="1"/>
    </xf>
    <xf numFmtId="4" fontId="5" fillId="33" borderId="11" xfId="0" applyNumberFormat="1" applyFont="1" applyFill="1" applyBorder="1" applyAlignment="1">
      <alignment horizontal="center" vertical="center" wrapText="1"/>
    </xf>
    <xf numFmtId="0" fontId="0" fillId="33" borderId="12" xfId="0" applyFont="1" applyFill="1" applyBorder="1" applyAlignment="1">
      <alignment horizontal="center" vertical="center" wrapText="1"/>
    </xf>
    <xf numFmtId="176" fontId="5" fillId="33" borderId="11"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33" borderId="11"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6" fillId="33" borderId="12"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5" fillId="33" borderId="11" xfId="0" applyFont="1" applyFill="1" applyBorder="1" applyAlignment="1">
      <alignment horizontal="center"/>
    </xf>
    <xf numFmtId="0" fontId="7" fillId="33" borderId="11" xfId="0" applyFont="1" applyFill="1" applyBorder="1" applyAlignment="1">
      <alignment horizontal="center" vertical="center"/>
    </xf>
    <xf numFmtId="0" fontId="7" fillId="33" borderId="13" xfId="0" applyFont="1" applyFill="1" applyBorder="1" applyAlignment="1">
      <alignment horizontal="center" vertical="center"/>
    </xf>
    <xf numFmtId="0" fontId="33" fillId="33" borderId="13" xfId="0" applyFont="1" applyFill="1" applyBorder="1" applyAlignment="1">
      <alignment horizontal="center" vertical="center"/>
    </xf>
    <xf numFmtId="0" fontId="6" fillId="33" borderId="13" xfId="0" applyFont="1" applyFill="1" applyBorder="1" applyAlignment="1">
      <alignment horizontal="left" vertical="center" wrapText="1"/>
    </xf>
    <xf numFmtId="0" fontId="33" fillId="33" borderId="13" xfId="0" applyFont="1" applyFill="1" applyBorder="1" applyAlignment="1">
      <alignment horizontal="left" vertical="center" wrapText="1"/>
    </xf>
    <xf numFmtId="0" fontId="34" fillId="33" borderId="12" xfId="0" applyFont="1" applyFill="1" applyBorder="1" applyAlignment="1">
      <alignment horizontal="center" vertical="center" wrapText="1"/>
    </xf>
    <xf numFmtId="4" fontId="5" fillId="33" borderId="11" xfId="0" applyNumberFormat="1" applyFont="1" applyFill="1" applyBorder="1" applyAlignment="1">
      <alignment horizontal="center" vertical="center"/>
    </xf>
    <xf numFmtId="0" fontId="33" fillId="33" borderId="12" xfId="0" applyFont="1" applyFill="1" applyBorder="1" applyAlignment="1">
      <alignment horizontal="center" vertical="center"/>
    </xf>
    <xf numFmtId="0" fontId="7" fillId="33" borderId="11"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33" fillId="33" borderId="13"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5" fillId="33" borderId="23" xfId="0" applyFont="1" applyFill="1" applyBorder="1" applyAlignment="1">
      <alignment horizontal="center"/>
    </xf>
    <xf numFmtId="0" fontId="35" fillId="33" borderId="24" xfId="0" applyFont="1" applyFill="1" applyBorder="1" applyAlignment="1">
      <alignment horizontal="center"/>
    </xf>
    <xf numFmtId="0" fontId="3" fillId="33" borderId="22" xfId="0" applyFont="1" applyFill="1" applyBorder="1" applyAlignment="1">
      <alignment horizontal="justify" vertical="center" wrapText="1"/>
    </xf>
    <xf numFmtId="0" fontId="35" fillId="33" borderId="23" xfId="0" applyFont="1" applyFill="1" applyBorder="1" applyAlignment="1">
      <alignment horizontal="justify" vertical="center"/>
    </xf>
    <xf numFmtId="0" fontId="35" fillId="33" borderId="24" xfId="0" applyFont="1" applyFill="1" applyBorder="1" applyAlignment="1">
      <alignment horizontal="justify" vertical="center"/>
    </xf>
    <xf numFmtId="0" fontId="35" fillId="33" borderId="23" xfId="0" applyFont="1" applyFill="1" applyBorder="1" applyAlignment="1">
      <alignment wrapText="1"/>
    </xf>
    <xf numFmtId="0" fontId="35" fillId="33" borderId="24" xfId="0" applyFont="1" applyFill="1" applyBorder="1" applyAlignment="1">
      <alignment wrapText="1"/>
    </xf>
    <xf numFmtId="0" fontId="59" fillId="33" borderId="22" xfId="0" applyFont="1" applyFill="1" applyBorder="1" applyAlignment="1">
      <alignment horizontal="center" vertical="center" wrapText="1"/>
    </xf>
    <xf numFmtId="0" fontId="64" fillId="33" borderId="23" xfId="0" applyFont="1" applyFill="1" applyBorder="1" applyAlignment="1">
      <alignment horizontal="center" wrapText="1"/>
    </xf>
    <xf numFmtId="0" fontId="64" fillId="33" borderId="24" xfId="0" applyFont="1" applyFill="1" applyBorder="1" applyAlignment="1">
      <alignment horizontal="center" wrapText="1"/>
    </xf>
    <xf numFmtId="0" fontId="2" fillId="33" borderId="12" xfId="0" applyFont="1" applyFill="1" applyBorder="1" applyAlignment="1">
      <alignment horizontal="left" vertical="center" wrapText="1"/>
    </xf>
    <xf numFmtId="0" fontId="3" fillId="33" borderId="17" xfId="0" applyFont="1" applyFill="1" applyBorder="1" applyAlignment="1">
      <alignment horizontal="justify" vertical="center" wrapText="1"/>
    </xf>
    <xf numFmtId="0" fontId="35" fillId="33" borderId="16" xfId="0" applyFont="1" applyFill="1" applyBorder="1" applyAlignment="1">
      <alignment vertical="center" wrapText="1"/>
    </xf>
    <xf numFmtId="0" fontId="35" fillId="33" borderId="18" xfId="0" applyFont="1" applyFill="1" applyBorder="1" applyAlignment="1">
      <alignment vertical="center" wrapText="1"/>
    </xf>
    <xf numFmtId="0" fontId="35" fillId="33" borderId="19" xfId="0" applyFont="1" applyFill="1" applyBorder="1" applyAlignment="1">
      <alignment wrapText="1"/>
    </xf>
    <xf numFmtId="0" fontId="35" fillId="33" borderId="0" xfId="0" applyFont="1" applyFill="1" applyAlignment="1">
      <alignment wrapText="1"/>
    </xf>
    <xf numFmtId="0" fontId="35" fillId="33" borderId="20" xfId="0" applyFont="1" applyFill="1" applyBorder="1" applyAlignment="1">
      <alignment wrapText="1"/>
    </xf>
    <xf numFmtId="0" fontId="35" fillId="33" borderId="0" xfId="0" applyFont="1" applyFill="1" applyBorder="1" applyAlignment="1">
      <alignment wrapText="1"/>
    </xf>
    <xf numFmtId="0" fontId="35" fillId="33" borderId="15" xfId="0" applyFont="1" applyFill="1" applyBorder="1" applyAlignment="1">
      <alignment wrapText="1"/>
    </xf>
    <xf numFmtId="0" fontId="35" fillId="33" borderId="14" xfId="0" applyFont="1" applyFill="1" applyBorder="1" applyAlignment="1">
      <alignment wrapText="1"/>
    </xf>
    <xf numFmtId="0" fontId="35" fillId="33" borderId="21" xfId="0" applyFont="1" applyFill="1" applyBorder="1" applyAlignment="1">
      <alignment wrapText="1"/>
    </xf>
    <xf numFmtId="0" fontId="3" fillId="33" borderId="22" xfId="0" applyFont="1" applyFill="1" applyBorder="1" applyAlignment="1">
      <alignment horizontal="left" vertical="center" wrapText="1"/>
    </xf>
    <xf numFmtId="0" fontId="35" fillId="33" borderId="23" xfId="0" applyFont="1" applyFill="1" applyBorder="1" applyAlignment="1">
      <alignment horizontal="left" vertical="center" wrapText="1"/>
    </xf>
    <xf numFmtId="0" fontId="35" fillId="33" borderId="24" xfId="0" applyFont="1" applyFill="1" applyBorder="1" applyAlignment="1">
      <alignment horizontal="left" wrapText="1"/>
    </xf>
    <xf numFmtId="0" fontId="35" fillId="33" borderId="18" xfId="0" applyFont="1" applyFill="1" applyBorder="1" applyAlignment="1">
      <alignment vertical="center"/>
    </xf>
    <xf numFmtId="0" fontId="35" fillId="33" borderId="19" xfId="0" applyFont="1" applyFill="1" applyBorder="1" applyAlignment="1">
      <alignment/>
    </xf>
    <xf numFmtId="0" fontId="35" fillId="33" borderId="15" xfId="0" applyFont="1" applyFill="1" applyBorder="1" applyAlignment="1">
      <alignment/>
    </xf>
    <xf numFmtId="0" fontId="34" fillId="33" borderId="13" xfId="0" applyFont="1" applyFill="1" applyBorder="1" applyAlignment="1">
      <alignment horizontal="center" vertical="center" wrapText="1"/>
    </xf>
    <xf numFmtId="2" fontId="34" fillId="33" borderId="12" xfId="0" applyNumberFormat="1" applyFont="1" applyFill="1" applyBorder="1" applyAlignment="1">
      <alignment horizontal="center" vertical="center" wrapText="1"/>
    </xf>
    <xf numFmtId="0" fontId="6" fillId="33" borderId="11" xfId="0" applyFont="1" applyFill="1" applyBorder="1" applyAlignment="1">
      <alignment vertical="center" wrapText="1"/>
    </xf>
    <xf numFmtId="0" fontId="36" fillId="33" borderId="13" xfId="0" applyFont="1" applyFill="1" applyBorder="1" applyAlignment="1">
      <alignment vertical="center" wrapText="1"/>
    </xf>
    <xf numFmtId="0" fontId="36" fillId="33" borderId="12" xfId="0" applyFont="1" applyFill="1" applyBorder="1" applyAlignment="1">
      <alignment vertical="center" wrapText="1"/>
    </xf>
    <xf numFmtId="0" fontId="3" fillId="33" borderId="17" xfId="0" applyFont="1" applyFill="1" applyBorder="1" applyAlignment="1">
      <alignment vertical="center" wrapText="1"/>
    </xf>
    <xf numFmtId="0" fontId="60" fillId="33" borderId="0" xfId="0" applyFont="1" applyFill="1" applyAlignment="1">
      <alignment horizontal="left"/>
    </xf>
    <xf numFmtId="0" fontId="35" fillId="33" borderId="13" xfId="0" applyFont="1" applyFill="1" applyBorder="1" applyAlignment="1">
      <alignment horizontal="center" vertical="center" wrapText="1"/>
    </xf>
    <xf numFmtId="0" fontId="35" fillId="33" borderId="12" xfId="0" applyFont="1" applyFill="1" applyBorder="1" applyAlignment="1">
      <alignment horizontal="center" vertical="center" wrapText="1"/>
    </xf>
    <xf numFmtId="0" fontId="3" fillId="33" borderId="11" xfId="0" applyFont="1" applyFill="1" applyBorder="1" applyAlignment="1">
      <alignment vertical="center" wrapText="1"/>
    </xf>
    <xf numFmtId="0" fontId="35" fillId="33" borderId="13" xfId="0" applyFont="1" applyFill="1" applyBorder="1" applyAlignment="1">
      <alignment vertical="center" wrapText="1"/>
    </xf>
    <xf numFmtId="0" fontId="35" fillId="33" borderId="12" xfId="0" applyFont="1" applyFill="1" applyBorder="1" applyAlignment="1">
      <alignment vertical="center" wrapText="1"/>
    </xf>
    <xf numFmtId="0" fontId="62" fillId="33" borderId="0" xfId="0" applyFont="1" applyFill="1" applyBorder="1" applyAlignment="1">
      <alignment horizontal="center" vertical="center"/>
    </xf>
    <xf numFmtId="0" fontId="3" fillId="33" borderId="12" xfId="0" applyFont="1" applyFill="1" applyBorder="1" applyAlignment="1">
      <alignment horizontal="center" vertical="center" wrapText="1"/>
    </xf>
    <xf numFmtId="0" fontId="34" fillId="33" borderId="11" xfId="0" applyFont="1" applyFill="1" applyBorder="1" applyAlignment="1">
      <alignment horizontal="center" vertical="center" wrapText="1"/>
    </xf>
    <xf numFmtId="0" fontId="65" fillId="33" borderId="11" xfId="0" applyFont="1" applyFill="1" applyBorder="1" applyAlignment="1">
      <alignment horizontal="center" vertical="center"/>
    </xf>
    <xf numFmtId="0" fontId="65" fillId="33" borderId="13" xfId="0" applyFont="1" applyFill="1" applyBorder="1" applyAlignment="1">
      <alignment horizontal="center" vertical="center"/>
    </xf>
    <xf numFmtId="0" fontId="64" fillId="33" borderId="13" xfId="0" applyFont="1" applyFill="1" applyBorder="1" applyAlignment="1">
      <alignment horizontal="center" vertical="center"/>
    </xf>
    <xf numFmtId="0" fontId="6" fillId="33" borderId="11" xfId="0" applyFont="1" applyFill="1" applyBorder="1" applyAlignment="1">
      <alignment horizontal="justify" vertical="center" wrapText="1"/>
    </xf>
    <xf numFmtId="0" fontId="36" fillId="33" borderId="13" xfId="0" applyFont="1" applyFill="1" applyBorder="1" applyAlignment="1">
      <alignment horizontal="justify" vertical="center" wrapText="1"/>
    </xf>
    <xf numFmtId="0" fontId="36" fillId="33" borderId="12" xfId="0" applyFont="1" applyFill="1" applyBorder="1" applyAlignment="1">
      <alignment horizontal="justify" vertical="center" wrapText="1"/>
    </xf>
    <xf numFmtId="0" fontId="59" fillId="33" borderId="10" xfId="0" applyFont="1" applyFill="1" applyBorder="1" applyAlignment="1">
      <alignment horizontal="center" vertical="center" wrapText="1"/>
    </xf>
    <xf numFmtId="0" fontId="6" fillId="33" borderId="13" xfId="0" applyFont="1" applyFill="1" applyBorder="1" applyAlignment="1">
      <alignment vertical="center" wrapText="1"/>
    </xf>
    <xf numFmtId="0" fontId="6" fillId="33" borderId="12" xfId="0" applyFont="1" applyFill="1" applyBorder="1" applyAlignment="1">
      <alignment vertical="center" wrapText="1"/>
    </xf>
    <xf numFmtId="0" fontId="64" fillId="33" borderId="13"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4" fillId="33" borderId="12" xfId="0" applyFont="1" applyFill="1" applyBorder="1" applyAlignment="1">
      <alignment vertical="center"/>
    </xf>
    <xf numFmtId="0" fontId="3" fillId="33" borderId="13" xfId="0" applyFont="1" applyFill="1" applyBorder="1" applyAlignment="1">
      <alignment horizontal="center" vertical="center" wrapText="1"/>
    </xf>
    <xf numFmtId="1" fontId="3" fillId="33" borderId="11" xfId="0" applyNumberFormat="1" applyFont="1" applyFill="1" applyBorder="1" applyAlignment="1">
      <alignment horizontal="center" vertical="center" wrapText="1"/>
    </xf>
    <xf numFmtId="0" fontId="33" fillId="33" borderId="12" xfId="0" applyFont="1" applyFill="1" applyBorder="1" applyAlignment="1">
      <alignment vertical="center" wrapText="1"/>
    </xf>
    <xf numFmtId="0" fontId="33" fillId="33" borderId="12" xfId="0" applyFont="1" applyFill="1" applyBorder="1" applyAlignment="1">
      <alignment horizontal="left" vertical="center" wrapText="1"/>
    </xf>
    <xf numFmtId="0" fontId="64" fillId="33" borderId="23" xfId="0" applyFont="1" applyFill="1" applyBorder="1" applyAlignment="1">
      <alignment/>
    </xf>
    <xf numFmtId="0" fontId="64" fillId="33" borderId="24" xfId="0" applyFont="1"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109"/>
  <sheetViews>
    <sheetView tabSelected="1" view="pageBreakPreview" zoomScale="80" zoomScaleNormal="90" zoomScaleSheetLayoutView="80" zoomScalePageLayoutView="0" workbookViewId="0" topLeftCell="A34">
      <selection activeCell="G28" sqref="G28"/>
    </sheetView>
  </sheetViews>
  <sheetFormatPr defaultColWidth="9.140625" defaultRowHeight="15"/>
  <cols>
    <col min="1" max="1" width="3.00390625" style="11" customWidth="1"/>
    <col min="2" max="2" width="26.140625" style="55" customWidth="1"/>
    <col min="3" max="3" width="17.140625" style="55" customWidth="1"/>
    <col min="4" max="4" width="13.57421875" style="55" customWidth="1"/>
    <col min="5" max="5" width="12.7109375" style="55" customWidth="1"/>
    <col min="6" max="6" width="15.57421875" style="55" customWidth="1"/>
    <col min="7" max="7" width="23.140625" style="55" customWidth="1"/>
    <col min="8" max="9" width="15.7109375" style="55" customWidth="1"/>
    <col min="10" max="10" width="14.8515625" style="55" customWidth="1"/>
    <col min="11" max="11" width="4.00390625" style="55" customWidth="1"/>
    <col min="12" max="12" width="19.28125" style="55" customWidth="1"/>
    <col min="13" max="14" width="15.7109375" style="87" customWidth="1"/>
    <col min="15" max="15" width="16.140625" style="55" customWidth="1"/>
    <col min="16" max="16" width="23.00390625" style="55" customWidth="1"/>
    <col min="17" max="18" width="16.57421875" style="55" customWidth="1"/>
    <col min="19" max="19" width="16.00390625" style="11" customWidth="1"/>
    <col min="20" max="20" width="25.421875" style="0" customWidth="1"/>
  </cols>
  <sheetData>
    <row r="1" spans="2:18" ht="15.75">
      <c r="B1" s="12"/>
      <c r="C1" s="12"/>
      <c r="D1" s="12"/>
      <c r="E1" s="12"/>
      <c r="F1" s="12"/>
      <c r="G1" s="12"/>
      <c r="H1" s="12"/>
      <c r="I1" s="12"/>
      <c r="J1" s="12"/>
      <c r="K1" s="12"/>
      <c r="L1" s="12"/>
      <c r="M1" s="13"/>
      <c r="N1" s="183" t="s">
        <v>100</v>
      </c>
      <c r="O1" s="183"/>
      <c r="P1" s="183"/>
      <c r="Q1" s="183"/>
      <c r="R1" s="14"/>
    </row>
    <row r="2" spans="2:18" ht="15.75">
      <c r="B2" s="12"/>
      <c r="C2" s="12"/>
      <c r="D2" s="12"/>
      <c r="E2" s="12"/>
      <c r="F2" s="12"/>
      <c r="G2" s="12"/>
      <c r="H2" s="12"/>
      <c r="I2" s="12"/>
      <c r="J2" s="12"/>
      <c r="K2" s="12"/>
      <c r="L2" s="12"/>
      <c r="M2" s="13"/>
      <c r="N2" s="183" t="s">
        <v>0</v>
      </c>
      <c r="O2" s="183"/>
      <c r="P2" s="183"/>
      <c r="Q2" s="183"/>
      <c r="R2" s="14"/>
    </row>
    <row r="3" spans="2:18" ht="15.75">
      <c r="B3" s="12"/>
      <c r="C3" s="12"/>
      <c r="D3" s="12"/>
      <c r="E3" s="12"/>
      <c r="F3" s="12"/>
      <c r="G3" s="12"/>
      <c r="H3" s="12"/>
      <c r="I3" s="12"/>
      <c r="J3" s="12"/>
      <c r="K3" s="12"/>
      <c r="L3" s="12"/>
      <c r="M3" s="13"/>
      <c r="N3" s="183" t="s">
        <v>1</v>
      </c>
      <c r="O3" s="183"/>
      <c r="P3" s="183"/>
      <c r="Q3" s="183"/>
      <c r="R3" s="14"/>
    </row>
    <row r="4" spans="2:18" ht="15.75">
      <c r="B4" s="12"/>
      <c r="C4" s="12"/>
      <c r="D4" s="12"/>
      <c r="E4" s="12"/>
      <c r="F4" s="12"/>
      <c r="G4" s="12"/>
      <c r="H4" s="12"/>
      <c r="I4" s="12"/>
      <c r="J4" s="12"/>
      <c r="K4" s="12"/>
      <c r="L4" s="12"/>
      <c r="M4" s="13"/>
      <c r="N4" s="183" t="s">
        <v>24</v>
      </c>
      <c r="O4" s="183"/>
      <c r="P4" s="183"/>
      <c r="Q4" s="183"/>
      <c r="R4" s="14"/>
    </row>
    <row r="5" spans="2:18" ht="15.75">
      <c r="B5" s="12"/>
      <c r="C5" s="12"/>
      <c r="D5" s="12"/>
      <c r="E5" s="12"/>
      <c r="F5" s="12"/>
      <c r="G5" s="12"/>
      <c r="H5" s="12"/>
      <c r="I5" s="12"/>
      <c r="J5" s="12"/>
      <c r="K5" s="12"/>
      <c r="L5" s="12"/>
      <c r="M5" s="13"/>
      <c r="N5" s="183" t="s">
        <v>116</v>
      </c>
      <c r="O5" s="183"/>
      <c r="P5" s="183"/>
      <c r="Q5" s="183"/>
      <c r="R5" s="14"/>
    </row>
    <row r="6" spans="2:18" ht="15.75">
      <c r="B6" s="12"/>
      <c r="C6" s="12"/>
      <c r="D6" s="12"/>
      <c r="E6" s="12"/>
      <c r="F6" s="12"/>
      <c r="G6" s="12"/>
      <c r="H6" s="12"/>
      <c r="I6" s="12"/>
      <c r="J6" s="12"/>
      <c r="K6" s="12"/>
      <c r="L6" s="12"/>
      <c r="M6" s="13"/>
      <c r="N6" s="183" t="s">
        <v>2</v>
      </c>
      <c r="O6" s="183"/>
      <c r="P6" s="183"/>
      <c r="Q6" s="183"/>
      <c r="R6" s="14"/>
    </row>
    <row r="7" spans="2:18" ht="15.75">
      <c r="B7" s="12"/>
      <c r="C7" s="12"/>
      <c r="D7" s="12"/>
      <c r="E7" s="12"/>
      <c r="F7" s="12"/>
      <c r="G7" s="12"/>
      <c r="H7" s="12"/>
      <c r="I7" s="12"/>
      <c r="J7" s="12"/>
      <c r="K7" s="12"/>
      <c r="L7" s="12"/>
      <c r="M7" s="13"/>
      <c r="N7" s="183" t="s">
        <v>25</v>
      </c>
      <c r="O7" s="183"/>
      <c r="P7" s="183"/>
      <c r="Q7" s="183"/>
      <c r="R7" s="14"/>
    </row>
    <row r="8" spans="2:18" ht="15.75">
      <c r="B8" s="12"/>
      <c r="C8" s="12"/>
      <c r="D8" s="12"/>
      <c r="E8" s="12"/>
      <c r="F8" s="12"/>
      <c r="G8" s="12"/>
      <c r="H8" s="15"/>
      <c r="I8" s="15"/>
      <c r="J8" s="15"/>
      <c r="K8" s="15"/>
      <c r="L8" s="15"/>
      <c r="M8" s="13"/>
      <c r="N8" s="183" t="s">
        <v>127</v>
      </c>
      <c r="O8" s="183"/>
      <c r="P8" s="183"/>
      <c r="Q8" s="183"/>
      <c r="R8" s="14"/>
    </row>
    <row r="9" ht="18.75" customHeight="1"/>
    <row r="10" spans="2:18" ht="21" customHeight="1">
      <c r="B10" s="189" t="s">
        <v>115</v>
      </c>
      <c r="C10" s="189"/>
      <c r="D10" s="189"/>
      <c r="E10" s="189"/>
      <c r="F10" s="189"/>
      <c r="G10" s="189"/>
      <c r="H10" s="189"/>
      <c r="I10" s="189"/>
      <c r="J10" s="189"/>
      <c r="K10" s="189"/>
      <c r="L10" s="189"/>
      <c r="M10" s="189"/>
      <c r="N10" s="189"/>
      <c r="O10" s="189"/>
      <c r="P10" s="189"/>
      <c r="Q10" s="189"/>
      <c r="R10" s="16"/>
    </row>
    <row r="11" spans="2:18" ht="21" customHeight="1">
      <c r="B11" s="92"/>
      <c r="C11" s="92"/>
      <c r="D11" s="92"/>
      <c r="E11" s="92"/>
      <c r="F11" s="92"/>
      <c r="G11" s="92"/>
      <c r="H11" s="92"/>
      <c r="I11" s="92"/>
      <c r="J11" s="92"/>
      <c r="K11" s="92"/>
      <c r="L11" s="92"/>
      <c r="M11" s="92"/>
      <c r="N11" s="92"/>
      <c r="O11" s="92"/>
      <c r="P11" s="92"/>
      <c r="Q11" s="92"/>
      <c r="R11" s="92"/>
    </row>
    <row r="12" spans="1:19" s="7" customFormat="1" ht="40.5" customHeight="1">
      <c r="A12" s="17"/>
      <c r="B12" s="198" t="s">
        <v>4</v>
      </c>
      <c r="C12" s="203" t="s">
        <v>3</v>
      </c>
      <c r="D12" s="204"/>
      <c r="E12" s="204"/>
      <c r="F12" s="204"/>
      <c r="G12" s="204"/>
      <c r="H12" s="204"/>
      <c r="I12" s="204"/>
      <c r="J12" s="204"/>
      <c r="K12" s="204"/>
      <c r="L12" s="204"/>
      <c r="M12" s="204"/>
      <c r="N12" s="204"/>
      <c r="O12" s="204"/>
      <c r="P12" s="204"/>
      <c r="Q12" s="204"/>
      <c r="R12" s="201"/>
      <c r="S12" s="205"/>
    </row>
    <row r="13" spans="1:19" s="2" customFormat="1" ht="180.75" customHeight="1">
      <c r="A13" s="18"/>
      <c r="B13" s="198"/>
      <c r="C13" s="136" t="s">
        <v>57</v>
      </c>
      <c r="D13" s="184"/>
      <c r="E13" s="185"/>
      <c r="F13" s="93" t="s">
        <v>58</v>
      </c>
      <c r="G13" s="186" t="s">
        <v>61</v>
      </c>
      <c r="H13" s="187"/>
      <c r="I13" s="188"/>
      <c r="J13" s="136" t="s">
        <v>62</v>
      </c>
      <c r="K13" s="206"/>
      <c r="L13" s="190"/>
      <c r="M13" s="136" t="s">
        <v>59</v>
      </c>
      <c r="N13" s="190"/>
      <c r="O13" s="94" t="s">
        <v>63</v>
      </c>
      <c r="P13" s="54" t="s">
        <v>60</v>
      </c>
      <c r="Q13" s="54" t="s">
        <v>66</v>
      </c>
      <c r="R13" s="95" t="s">
        <v>64</v>
      </c>
      <c r="S13" s="20" t="s">
        <v>67</v>
      </c>
    </row>
    <row r="14" spans="2:19" s="18" customFormat="1" ht="227.25" customHeight="1">
      <c r="B14" s="96" t="s">
        <v>51</v>
      </c>
      <c r="C14" s="136" t="s">
        <v>103</v>
      </c>
      <c r="D14" s="184"/>
      <c r="E14" s="185"/>
      <c r="F14" s="54" t="s">
        <v>101</v>
      </c>
      <c r="G14" s="136" t="s">
        <v>102</v>
      </c>
      <c r="H14" s="184"/>
      <c r="I14" s="185"/>
      <c r="J14" s="136" t="s">
        <v>104</v>
      </c>
      <c r="K14" s="206"/>
      <c r="L14" s="190"/>
      <c r="M14" s="136" t="s">
        <v>105</v>
      </c>
      <c r="N14" s="190"/>
      <c r="O14" s="54" t="s">
        <v>106</v>
      </c>
      <c r="P14" s="54" t="s">
        <v>107</v>
      </c>
      <c r="Q14" s="54" t="s">
        <v>108</v>
      </c>
      <c r="R14" s="97" t="s">
        <v>109</v>
      </c>
      <c r="S14" s="20" t="s">
        <v>110</v>
      </c>
    </row>
    <row r="15" spans="1:19" s="2" customFormat="1" ht="96.75" customHeight="1">
      <c r="A15" s="18"/>
      <c r="B15" s="96" t="s">
        <v>26</v>
      </c>
      <c r="C15" s="136" t="s">
        <v>27</v>
      </c>
      <c r="D15" s="184"/>
      <c r="E15" s="185"/>
      <c r="F15" s="54" t="s">
        <v>28</v>
      </c>
      <c r="G15" s="136" t="s">
        <v>34</v>
      </c>
      <c r="H15" s="184"/>
      <c r="I15" s="185"/>
      <c r="J15" s="136" t="s">
        <v>30</v>
      </c>
      <c r="K15" s="206"/>
      <c r="L15" s="190"/>
      <c r="M15" s="136" t="s">
        <v>29</v>
      </c>
      <c r="N15" s="190"/>
      <c r="O15" s="98" t="s">
        <v>29</v>
      </c>
      <c r="P15" s="98" t="s">
        <v>29</v>
      </c>
      <c r="Q15" s="98" t="s">
        <v>29</v>
      </c>
      <c r="R15" s="99" t="s">
        <v>29</v>
      </c>
      <c r="S15" s="98" t="s">
        <v>29</v>
      </c>
    </row>
    <row r="16" spans="1:19" s="2" customFormat="1" ht="15" customHeight="1">
      <c r="A16" s="18"/>
      <c r="B16" s="192" t="s">
        <v>6</v>
      </c>
      <c r="C16" s="193"/>
      <c r="D16" s="193"/>
      <c r="E16" s="193"/>
      <c r="F16" s="193"/>
      <c r="G16" s="193"/>
      <c r="H16" s="193"/>
      <c r="I16" s="193"/>
      <c r="J16" s="193"/>
      <c r="K16" s="193"/>
      <c r="L16" s="193"/>
      <c r="M16" s="193"/>
      <c r="N16" s="193"/>
      <c r="O16" s="193"/>
      <c r="P16" s="193"/>
      <c r="Q16" s="193"/>
      <c r="R16" s="194"/>
      <c r="S16" s="100"/>
    </row>
    <row r="17" spans="1:20" s="2" customFormat="1" ht="39.75" customHeight="1">
      <c r="A17" s="18"/>
      <c r="B17" s="20" t="s">
        <v>88</v>
      </c>
      <c r="C17" s="113">
        <v>17412647</v>
      </c>
      <c r="D17" s="184"/>
      <c r="E17" s="185"/>
      <c r="F17" s="86">
        <v>50000</v>
      </c>
      <c r="G17" s="113">
        <v>24017432</v>
      </c>
      <c r="H17" s="184"/>
      <c r="I17" s="185"/>
      <c r="J17" s="113">
        <v>605297</v>
      </c>
      <c r="K17" s="114"/>
      <c r="L17" s="115"/>
      <c r="M17" s="113">
        <v>28936670</v>
      </c>
      <c r="N17" s="115"/>
      <c r="O17" s="86">
        <v>1187616</v>
      </c>
      <c r="P17" s="86">
        <v>45935089</v>
      </c>
      <c r="Q17" s="86">
        <v>805916</v>
      </c>
      <c r="R17" s="101">
        <v>174000</v>
      </c>
      <c r="S17" s="37">
        <v>24019965</v>
      </c>
      <c r="T17" s="3"/>
    </row>
    <row r="18" spans="1:20" s="2" customFormat="1" ht="60.75" customHeight="1">
      <c r="A18" s="18"/>
      <c r="B18" s="20" t="s">
        <v>89</v>
      </c>
      <c r="C18" s="113">
        <v>16710611.34</v>
      </c>
      <c r="D18" s="184"/>
      <c r="E18" s="185"/>
      <c r="F18" s="86">
        <v>0</v>
      </c>
      <c r="G18" s="116">
        <v>23190143.74</v>
      </c>
      <c r="H18" s="201"/>
      <c r="I18" s="202"/>
      <c r="J18" s="113">
        <v>603296.13</v>
      </c>
      <c r="K18" s="114"/>
      <c r="L18" s="115"/>
      <c r="M18" s="113">
        <v>27772431.51</v>
      </c>
      <c r="N18" s="115"/>
      <c r="O18" s="86">
        <v>1187615.6</v>
      </c>
      <c r="P18" s="86">
        <v>44368019.15</v>
      </c>
      <c r="Q18" s="86">
        <v>805915.48</v>
      </c>
      <c r="R18" s="101">
        <v>174000</v>
      </c>
      <c r="S18" s="37">
        <v>6703228.58</v>
      </c>
      <c r="T18" s="3"/>
    </row>
    <row r="19" spans="1:20" s="2" customFormat="1" ht="30.75" customHeight="1">
      <c r="A19" s="18"/>
      <c r="B19" s="21" t="s">
        <v>128</v>
      </c>
      <c r="C19" s="113">
        <f>(C18/C17)*100</f>
        <v>95.96824273759182</v>
      </c>
      <c r="D19" s="114"/>
      <c r="E19" s="115"/>
      <c r="F19" s="86"/>
      <c r="G19" s="116">
        <f>(G18/G17)*100</f>
        <v>96.55546746213332</v>
      </c>
      <c r="H19" s="117"/>
      <c r="I19" s="118"/>
      <c r="J19" s="113">
        <f>(J18/J17)*100</f>
        <v>99.66943996087872</v>
      </c>
      <c r="K19" s="114"/>
      <c r="L19" s="115"/>
      <c r="M19" s="119">
        <f>(M18/M17)*100</f>
        <v>95.97659824022598</v>
      </c>
      <c r="N19" s="120"/>
      <c r="O19" s="86">
        <f>(O18/O17)*100</f>
        <v>99.99996631907958</v>
      </c>
      <c r="P19" s="86">
        <f>(P18/P17)*100</f>
        <v>96.58851243327295</v>
      </c>
      <c r="Q19" s="86">
        <f>(Q18/Q17)*100</f>
        <v>99.9999354771465</v>
      </c>
      <c r="R19" s="101">
        <f>(R18/R17)*100</f>
        <v>100</v>
      </c>
      <c r="S19" s="110">
        <f>(S18/S17)*100</f>
        <v>27.90690402754542</v>
      </c>
      <c r="T19" s="3"/>
    </row>
    <row r="20" spans="1:19" s="4" customFormat="1" ht="211.5" customHeight="1">
      <c r="A20" s="24"/>
      <c r="B20" s="46" t="s">
        <v>65</v>
      </c>
      <c r="C20" s="54" t="s">
        <v>72</v>
      </c>
      <c r="D20" s="54" t="s">
        <v>71</v>
      </c>
      <c r="E20" s="54" t="s">
        <v>113</v>
      </c>
      <c r="F20" s="98" t="s">
        <v>5</v>
      </c>
      <c r="G20" s="54" t="s">
        <v>111</v>
      </c>
      <c r="H20" s="54" t="s">
        <v>70</v>
      </c>
      <c r="I20" s="54" t="s">
        <v>69</v>
      </c>
      <c r="J20" s="136" t="s">
        <v>114</v>
      </c>
      <c r="K20" s="185"/>
      <c r="L20" s="102" t="s">
        <v>112</v>
      </c>
      <c r="M20" s="20" t="s">
        <v>73</v>
      </c>
      <c r="N20" s="20" t="s">
        <v>68</v>
      </c>
      <c r="O20" s="54" t="s">
        <v>5</v>
      </c>
      <c r="P20" s="54" t="s">
        <v>5</v>
      </c>
      <c r="Q20" s="54" t="s">
        <v>5</v>
      </c>
      <c r="R20" s="95" t="s">
        <v>83</v>
      </c>
      <c r="S20" s="103" t="s">
        <v>5</v>
      </c>
    </row>
    <row r="21" spans="1:19" s="2" customFormat="1" ht="15.75">
      <c r="A21" s="18"/>
      <c r="B21" s="138" t="s">
        <v>7</v>
      </c>
      <c r="C21" s="139"/>
      <c r="D21" s="139"/>
      <c r="E21" s="139"/>
      <c r="F21" s="139"/>
      <c r="G21" s="139"/>
      <c r="H21" s="139"/>
      <c r="I21" s="139"/>
      <c r="J21" s="139"/>
      <c r="K21" s="139"/>
      <c r="L21" s="139"/>
      <c r="M21" s="139"/>
      <c r="N21" s="139"/>
      <c r="O21" s="139"/>
      <c r="P21" s="139"/>
      <c r="Q21" s="139"/>
      <c r="R21" s="140"/>
      <c r="S21" s="26"/>
    </row>
    <row r="22" spans="1:20" s="2" customFormat="1" ht="44.25" customHeight="1">
      <c r="A22" s="18"/>
      <c r="B22" s="21" t="s">
        <v>22</v>
      </c>
      <c r="C22" s="27">
        <v>15882909</v>
      </c>
      <c r="D22" s="22">
        <v>748738</v>
      </c>
      <c r="E22" s="22">
        <v>781000</v>
      </c>
      <c r="F22" s="22">
        <v>50000</v>
      </c>
      <c r="G22" s="22">
        <v>1817000</v>
      </c>
      <c r="H22" s="22">
        <v>20682398</v>
      </c>
      <c r="I22" s="22">
        <v>1518034</v>
      </c>
      <c r="J22" s="129">
        <v>505297</v>
      </c>
      <c r="K22" s="128"/>
      <c r="L22" s="28">
        <v>100000</v>
      </c>
      <c r="M22" s="22">
        <v>28176858</v>
      </c>
      <c r="N22" s="22">
        <v>759812</v>
      </c>
      <c r="O22" s="22">
        <v>1187616</v>
      </c>
      <c r="P22" s="22">
        <v>45935089</v>
      </c>
      <c r="Q22" s="22">
        <v>805916</v>
      </c>
      <c r="R22" s="23">
        <v>174000</v>
      </c>
      <c r="S22" s="10">
        <v>24019965</v>
      </c>
      <c r="T22" s="3"/>
    </row>
    <row r="23" spans="1:20" s="2" customFormat="1" ht="42.75" customHeight="1">
      <c r="A23" s="18"/>
      <c r="B23" s="21" t="s">
        <v>23</v>
      </c>
      <c r="C23" s="27">
        <v>15218099.1</v>
      </c>
      <c r="D23" s="22">
        <v>748737.24</v>
      </c>
      <c r="E23" s="22">
        <v>743775</v>
      </c>
      <c r="F23" s="29">
        <v>0</v>
      </c>
      <c r="G23" s="22">
        <v>1663324.67</v>
      </c>
      <c r="H23" s="22">
        <v>20026861.02</v>
      </c>
      <c r="I23" s="22">
        <v>1499958.05</v>
      </c>
      <c r="J23" s="129">
        <v>503296.13</v>
      </c>
      <c r="K23" s="128"/>
      <c r="L23" s="28">
        <v>100000</v>
      </c>
      <c r="M23" s="22">
        <v>27220620.3</v>
      </c>
      <c r="N23" s="22">
        <v>551811.21</v>
      </c>
      <c r="O23" s="22">
        <v>1187615.6</v>
      </c>
      <c r="P23" s="27">
        <v>44368019.15</v>
      </c>
      <c r="Q23" s="22">
        <v>805915.48</v>
      </c>
      <c r="R23" s="23">
        <v>174000</v>
      </c>
      <c r="S23" s="10">
        <v>6703228.58</v>
      </c>
      <c r="T23" s="3"/>
    </row>
    <row r="24" spans="1:20" s="2" customFormat="1" ht="42.75" customHeight="1">
      <c r="A24" s="18"/>
      <c r="B24" s="21" t="s">
        <v>128</v>
      </c>
      <c r="C24" s="27">
        <f>(C23/C22)*100</f>
        <v>95.81430643467138</v>
      </c>
      <c r="D24" s="27">
        <f aca="true" t="shared" si="0" ref="D24:S24">(D23/D22)*100</f>
        <v>99.99989849586905</v>
      </c>
      <c r="E24" s="27">
        <f t="shared" si="0"/>
        <v>95.2336747759283</v>
      </c>
      <c r="F24" s="27">
        <f t="shared" si="0"/>
        <v>0</v>
      </c>
      <c r="G24" s="27">
        <f t="shared" si="0"/>
        <v>91.54235938359933</v>
      </c>
      <c r="H24" s="27">
        <f t="shared" si="0"/>
        <v>96.83045950474408</v>
      </c>
      <c r="I24" s="27">
        <f t="shared" si="0"/>
        <v>98.80925262543528</v>
      </c>
      <c r="J24" s="111">
        <f t="shared" si="0"/>
        <v>99.60402100151</v>
      </c>
      <c r="K24" s="112"/>
      <c r="L24" s="27">
        <f t="shared" si="0"/>
        <v>100</v>
      </c>
      <c r="M24" s="27">
        <f t="shared" si="0"/>
        <v>96.60630117098223</v>
      </c>
      <c r="N24" s="27">
        <f t="shared" si="0"/>
        <v>72.6247032160587</v>
      </c>
      <c r="O24" s="27">
        <f t="shared" si="0"/>
        <v>99.99996631907958</v>
      </c>
      <c r="P24" s="27">
        <f t="shared" si="0"/>
        <v>96.58851243327295</v>
      </c>
      <c r="Q24" s="27">
        <f t="shared" si="0"/>
        <v>99.9999354771465</v>
      </c>
      <c r="R24" s="27">
        <f t="shared" si="0"/>
        <v>100</v>
      </c>
      <c r="S24" s="27">
        <f t="shared" si="0"/>
        <v>27.90690402754542</v>
      </c>
      <c r="T24" s="3"/>
    </row>
    <row r="25" spans="1:19" s="2" customFormat="1" ht="15.75" customHeight="1">
      <c r="A25" s="18"/>
      <c r="B25" s="146" t="s">
        <v>13</v>
      </c>
      <c r="C25" s="147"/>
      <c r="D25" s="147"/>
      <c r="E25" s="147"/>
      <c r="F25" s="147"/>
      <c r="G25" s="147"/>
      <c r="H25" s="147"/>
      <c r="I25" s="147"/>
      <c r="J25" s="147"/>
      <c r="K25" s="147"/>
      <c r="L25" s="147"/>
      <c r="M25" s="147"/>
      <c r="N25" s="147"/>
      <c r="O25" s="147"/>
      <c r="P25" s="147"/>
      <c r="Q25" s="147"/>
      <c r="R25" s="148"/>
      <c r="S25" s="30"/>
    </row>
    <row r="26" spans="1:19" s="5" customFormat="1" ht="69.75" customHeight="1">
      <c r="A26" s="31"/>
      <c r="B26" s="32" t="s">
        <v>12</v>
      </c>
      <c r="C26" s="132">
        <v>4</v>
      </c>
      <c r="D26" s="177"/>
      <c r="E26" s="143"/>
      <c r="F26" s="33">
        <v>4</v>
      </c>
      <c r="G26" s="33">
        <v>2</v>
      </c>
      <c r="H26" s="191">
        <v>4</v>
      </c>
      <c r="I26" s="128"/>
      <c r="J26" s="132">
        <v>4</v>
      </c>
      <c r="K26" s="128"/>
      <c r="L26" s="34">
        <v>1</v>
      </c>
      <c r="M26" s="35">
        <v>2</v>
      </c>
      <c r="N26" s="33">
        <v>2</v>
      </c>
      <c r="O26" s="33">
        <v>4</v>
      </c>
      <c r="P26" s="33">
        <v>4</v>
      </c>
      <c r="Q26" s="33">
        <v>1</v>
      </c>
      <c r="R26" s="36">
        <v>2</v>
      </c>
      <c r="S26" s="104">
        <v>1</v>
      </c>
    </row>
    <row r="27" spans="1:19" s="2" customFormat="1" ht="169.5" customHeight="1">
      <c r="A27" s="18"/>
      <c r="B27" s="25" t="s">
        <v>16</v>
      </c>
      <c r="C27" s="179" t="s">
        <v>48</v>
      </c>
      <c r="D27" s="199"/>
      <c r="E27" s="200"/>
      <c r="F27" s="21" t="s">
        <v>40</v>
      </c>
      <c r="G27" s="25" t="s">
        <v>74</v>
      </c>
      <c r="H27" s="133" t="s">
        <v>47</v>
      </c>
      <c r="I27" s="134"/>
      <c r="J27" s="133" t="s">
        <v>36</v>
      </c>
      <c r="K27" s="134"/>
      <c r="L27" s="105" t="s">
        <v>129</v>
      </c>
      <c r="M27" s="25" t="s">
        <v>37</v>
      </c>
      <c r="N27" s="25" t="s">
        <v>39</v>
      </c>
      <c r="O27" s="25" t="s">
        <v>31</v>
      </c>
      <c r="P27" s="25" t="s">
        <v>79</v>
      </c>
      <c r="Q27" s="25" t="s">
        <v>77</v>
      </c>
      <c r="R27" s="39" t="s">
        <v>84</v>
      </c>
      <c r="S27" s="106" t="s">
        <v>86</v>
      </c>
    </row>
    <row r="28" spans="1:19" s="5" customFormat="1" ht="31.5" customHeight="1">
      <c r="A28" s="31"/>
      <c r="B28" s="25" t="s">
        <v>90</v>
      </c>
      <c r="C28" s="127">
        <f>1/C26</f>
        <v>0.25</v>
      </c>
      <c r="D28" s="177"/>
      <c r="E28" s="143"/>
      <c r="F28" s="29">
        <f aca="true" t="shared" si="1" ref="F28:S28">1/F26</f>
        <v>0.25</v>
      </c>
      <c r="G28" s="29">
        <f t="shared" si="1"/>
        <v>0.5</v>
      </c>
      <c r="H28" s="127">
        <f t="shared" si="1"/>
        <v>0.25</v>
      </c>
      <c r="I28" s="143"/>
      <c r="J28" s="127">
        <f t="shared" si="1"/>
        <v>0.25</v>
      </c>
      <c r="K28" s="128"/>
      <c r="L28" s="29">
        <f t="shared" si="1"/>
        <v>1</v>
      </c>
      <c r="M28" s="29">
        <f t="shared" si="1"/>
        <v>0.5</v>
      </c>
      <c r="N28" s="29">
        <f t="shared" si="1"/>
        <v>0.5</v>
      </c>
      <c r="O28" s="29">
        <f t="shared" si="1"/>
        <v>0.25</v>
      </c>
      <c r="P28" s="29">
        <f t="shared" si="1"/>
        <v>0.25</v>
      </c>
      <c r="Q28" s="29">
        <f t="shared" si="1"/>
        <v>1</v>
      </c>
      <c r="R28" s="40">
        <f t="shared" si="1"/>
        <v>0.5</v>
      </c>
      <c r="S28" s="22">
        <f t="shared" si="1"/>
        <v>1</v>
      </c>
    </row>
    <row r="29" spans="1:19" s="5" customFormat="1" ht="33" customHeight="1">
      <c r="A29" s="31"/>
      <c r="B29" s="25" t="s">
        <v>91</v>
      </c>
      <c r="C29" s="132">
        <v>17</v>
      </c>
      <c r="D29" s="177"/>
      <c r="E29" s="143"/>
      <c r="F29" s="33">
        <v>137</v>
      </c>
      <c r="G29" s="33">
        <v>95</v>
      </c>
      <c r="H29" s="132">
        <v>2.2</v>
      </c>
      <c r="I29" s="143"/>
      <c r="J29" s="132">
        <v>2.2</v>
      </c>
      <c r="K29" s="128"/>
      <c r="L29" s="34">
        <v>100</v>
      </c>
      <c r="M29" s="22">
        <v>3680</v>
      </c>
      <c r="N29" s="33">
        <v>217480</v>
      </c>
      <c r="O29" s="33">
        <v>0</v>
      </c>
      <c r="P29" s="33">
        <v>90</v>
      </c>
      <c r="Q29" s="33">
        <v>70</v>
      </c>
      <c r="R29" s="36">
        <v>891190</v>
      </c>
      <c r="S29" s="10">
        <v>100</v>
      </c>
    </row>
    <row r="30" spans="1:19" s="5" customFormat="1" ht="21" customHeight="1">
      <c r="A30" s="31"/>
      <c r="B30" s="41" t="s">
        <v>92</v>
      </c>
      <c r="C30" s="132">
        <v>17</v>
      </c>
      <c r="D30" s="177"/>
      <c r="E30" s="143"/>
      <c r="F30" s="33">
        <v>0</v>
      </c>
      <c r="G30" s="33">
        <v>95</v>
      </c>
      <c r="H30" s="132">
        <v>2.2</v>
      </c>
      <c r="I30" s="143"/>
      <c r="J30" s="132">
        <v>2.2</v>
      </c>
      <c r="K30" s="128"/>
      <c r="L30" s="34">
        <v>100</v>
      </c>
      <c r="M30" s="22">
        <v>4394.5</v>
      </c>
      <c r="N30" s="33">
        <v>143100</v>
      </c>
      <c r="O30" s="33">
        <v>0</v>
      </c>
      <c r="P30" s="33">
        <v>85</v>
      </c>
      <c r="Q30" s="33">
        <v>70</v>
      </c>
      <c r="R30" s="36">
        <v>890910</v>
      </c>
      <c r="S30" s="10">
        <v>100</v>
      </c>
    </row>
    <row r="31" spans="1:19" s="5" customFormat="1" ht="105.75" customHeight="1">
      <c r="A31" s="31"/>
      <c r="B31" s="25" t="s">
        <v>93</v>
      </c>
      <c r="C31" s="127">
        <f>C30/C29</f>
        <v>1</v>
      </c>
      <c r="D31" s="177"/>
      <c r="E31" s="143"/>
      <c r="F31" s="29">
        <f>F30/F29</f>
        <v>0</v>
      </c>
      <c r="G31" s="29">
        <f>G30/G29</f>
        <v>1</v>
      </c>
      <c r="H31" s="127">
        <f>H30/H29</f>
        <v>1</v>
      </c>
      <c r="I31" s="143"/>
      <c r="J31" s="127">
        <f aca="true" t="shared" si="2" ref="J31:S31">J30/J29</f>
        <v>1</v>
      </c>
      <c r="K31" s="128"/>
      <c r="L31" s="29">
        <f>L30/L29</f>
        <v>1</v>
      </c>
      <c r="M31" s="29">
        <f t="shared" si="2"/>
        <v>1.1941576086956522</v>
      </c>
      <c r="N31" s="29">
        <f t="shared" si="2"/>
        <v>0.6579915394519036</v>
      </c>
      <c r="O31" s="29">
        <v>0</v>
      </c>
      <c r="P31" s="29">
        <f t="shared" si="2"/>
        <v>0.9444444444444444</v>
      </c>
      <c r="Q31" s="29">
        <f t="shared" si="2"/>
        <v>1</v>
      </c>
      <c r="R31" s="40">
        <f t="shared" si="2"/>
        <v>0.9996858133506884</v>
      </c>
      <c r="S31" s="22">
        <f t="shared" si="2"/>
        <v>1</v>
      </c>
    </row>
    <row r="32" spans="1:19" s="2" customFormat="1" ht="139.5" customHeight="1">
      <c r="A32" s="18"/>
      <c r="B32" s="25" t="s">
        <v>21</v>
      </c>
      <c r="C32" s="179" t="s">
        <v>43</v>
      </c>
      <c r="D32" s="199"/>
      <c r="E32" s="200"/>
      <c r="F32" s="21" t="s">
        <v>41</v>
      </c>
      <c r="G32" s="25" t="s">
        <v>50</v>
      </c>
      <c r="H32" s="133" t="s">
        <v>46</v>
      </c>
      <c r="I32" s="134"/>
      <c r="J32" s="133" t="s">
        <v>35</v>
      </c>
      <c r="K32" s="134"/>
      <c r="L32" s="105"/>
      <c r="M32" s="25" t="s">
        <v>38</v>
      </c>
      <c r="N32" s="41"/>
      <c r="O32" s="25" t="s">
        <v>32</v>
      </c>
      <c r="P32" s="25" t="s">
        <v>80</v>
      </c>
      <c r="Q32" s="25"/>
      <c r="R32" s="39" t="s">
        <v>85</v>
      </c>
      <c r="S32" s="107"/>
    </row>
    <row r="33" spans="1:19" s="5" customFormat="1" ht="13.5" customHeight="1">
      <c r="A33" s="31"/>
      <c r="B33" s="25" t="s">
        <v>90</v>
      </c>
      <c r="C33" s="127">
        <f>1/C26</f>
        <v>0.25</v>
      </c>
      <c r="D33" s="177"/>
      <c r="E33" s="143"/>
      <c r="F33" s="29">
        <f>1/F26</f>
        <v>0.25</v>
      </c>
      <c r="G33" s="29">
        <f>1/G26</f>
        <v>0.5</v>
      </c>
      <c r="H33" s="127">
        <f>1/H26</f>
        <v>0.25</v>
      </c>
      <c r="I33" s="143"/>
      <c r="J33" s="127">
        <f aca="true" t="shared" si="3" ref="J33:R33">1/J26</f>
        <v>0.25</v>
      </c>
      <c r="K33" s="128"/>
      <c r="L33" s="34"/>
      <c r="M33" s="29">
        <f t="shared" si="3"/>
        <v>0.5</v>
      </c>
      <c r="N33" s="29"/>
      <c r="O33" s="29">
        <f t="shared" si="3"/>
        <v>0.25</v>
      </c>
      <c r="P33" s="29">
        <f t="shared" si="3"/>
        <v>0.25</v>
      </c>
      <c r="Q33" s="29"/>
      <c r="R33" s="40">
        <f t="shared" si="3"/>
        <v>0.5</v>
      </c>
      <c r="S33" s="37"/>
    </row>
    <row r="34" spans="1:19" s="5" customFormat="1" ht="13.5" customHeight="1">
      <c r="A34" s="31"/>
      <c r="B34" s="25" t="s">
        <v>91</v>
      </c>
      <c r="C34" s="132">
        <v>10.5</v>
      </c>
      <c r="D34" s="177"/>
      <c r="E34" s="143"/>
      <c r="F34" s="33">
        <v>12</v>
      </c>
      <c r="G34" s="33">
        <v>882</v>
      </c>
      <c r="H34" s="132">
        <v>2.3</v>
      </c>
      <c r="I34" s="143"/>
      <c r="J34" s="132">
        <v>2.2</v>
      </c>
      <c r="K34" s="128"/>
      <c r="L34" s="34"/>
      <c r="M34" s="22">
        <v>1392</v>
      </c>
      <c r="N34" s="33"/>
      <c r="O34" s="33">
        <v>0</v>
      </c>
      <c r="P34" s="33">
        <v>85</v>
      </c>
      <c r="Q34" s="33"/>
      <c r="R34" s="36">
        <v>40</v>
      </c>
      <c r="S34" s="37"/>
    </row>
    <row r="35" spans="1:19" s="5" customFormat="1" ht="13.5" customHeight="1">
      <c r="A35" s="31"/>
      <c r="B35" s="41" t="s">
        <v>92</v>
      </c>
      <c r="C35" s="132">
        <v>10.5</v>
      </c>
      <c r="D35" s="177"/>
      <c r="E35" s="143"/>
      <c r="F35" s="33">
        <v>0</v>
      </c>
      <c r="G35" s="33">
        <v>885</v>
      </c>
      <c r="H35" s="132">
        <v>2.3</v>
      </c>
      <c r="I35" s="143"/>
      <c r="J35" s="132">
        <v>2.2</v>
      </c>
      <c r="K35" s="128"/>
      <c r="L35" s="34"/>
      <c r="M35" s="22">
        <v>1957.12</v>
      </c>
      <c r="N35" s="33"/>
      <c r="O35" s="33">
        <v>0</v>
      </c>
      <c r="P35" s="33">
        <v>85</v>
      </c>
      <c r="Q35" s="33"/>
      <c r="R35" s="36">
        <v>40</v>
      </c>
      <c r="S35" s="37"/>
    </row>
    <row r="36" spans="1:19" s="5" customFormat="1" ht="127.5" customHeight="1">
      <c r="A36" s="31"/>
      <c r="B36" s="25" t="s">
        <v>93</v>
      </c>
      <c r="C36" s="127">
        <f>C35/C34</f>
        <v>1</v>
      </c>
      <c r="D36" s="177"/>
      <c r="E36" s="143"/>
      <c r="F36" s="29">
        <f>F35/F34</f>
        <v>0</v>
      </c>
      <c r="G36" s="29">
        <f>G35/G34</f>
        <v>1.0034013605442176</v>
      </c>
      <c r="H36" s="127">
        <f>H35/H34</f>
        <v>1</v>
      </c>
      <c r="I36" s="143"/>
      <c r="J36" s="127">
        <f>J35/J34</f>
        <v>1</v>
      </c>
      <c r="K36" s="128"/>
      <c r="L36" s="34"/>
      <c r="M36" s="29">
        <f>M35/M34</f>
        <v>1.4059770114942527</v>
      </c>
      <c r="N36" s="29"/>
      <c r="O36" s="29">
        <v>0</v>
      </c>
      <c r="P36" s="29">
        <f>P35/P34</f>
        <v>1</v>
      </c>
      <c r="Q36" s="33"/>
      <c r="R36" s="40">
        <f>R35/R34</f>
        <v>1</v>
      </c>
      <c r="S36" s="37"/>
    </row>
    <row r="37" spans="1:19" s="2" customFormat="1" ht="146.25" customHeight="1">
      <c r="A37" s="18"/>
      <c r="B37" s="25" t="s">
        <v>20</v>
      </c>
      <c r="C37" s="179" t="s">
        <v>52</v>
      </c>
      <c r="D37" s="180"/>
      <c r="E37" s="181"/>
      <c r="F37" s="21" t="s">
        <v>126</v>
      </c>
      <c r="G37" s="25"/>
      <c r="H37" s="133" t="s">
        <v>45</v>
      </c>
      <c r="I37" s="135"/>
      <c r="J37" s="133" t="s">
        <v>53</v>
      </c>
      <c r="K37" s="135"/>
      <c r="L37" s="108"/>
      <c r="M37" s="25"/>
      <c r="N37" s="25"/>
      <c r="O37" s="25" t="s">
        <v>55</v>
      </c>
      <c r="P37" s="25" t="s">
        <v>81</v>
      </c>
      <c r="Q37" s="25"/>
      <c r="R37" s="39"/>
      <c r="S37" s="107"/>
    </row>
    <row r="38" spans="1:19" s="5" customFormat="1" ht="31.5" customHeight="1">
      <c r="A38" s="31"/>
      <c r="B38" s="25" t="s">
        <v>90</v>
      </c>
      <c r="C38" s="127">
        <f>1/C26</f>
        <v>0.25</v>
      </c>
      <c r="D38" s="177"/>
      <c r="E38" s="143"/>
      <c r="F38" s="29">
        <f>1/F26</f>
        <v>0.25</v>
      </c>
      <c r="G38" s="29"/>
      <c r="H38" s="127">
        <f>1/H26</f>
        <v>0.25</v>
      </c>
      <c r="I38" s="143"/>
      <c r="J38" s="127">
        <f>1/J26</f>
        <v>0.25</v>
      </c>
      <c r="K38" s="128"/>
      <c r="L38" s="34"/>
      <c r="M38" s="29"/>
      <c r="N38" s="29"/>
      <c r="O38" s="29">
        <f>1/O26</f>
        <v>0.25</v>
      </c>
      <c r="P38" s="29">
        <f>1/P26</f>
        <v>0.25</v>
      </c>
      <c r="Q38" s="29"/>
      <c r="R38" s="40"/>
      <c r="S38" s="37"/>
    </row>
    <row r="39" spans="1:19" s="5" customFormat="1" ht="27" customHeight="1">
      <c r="A39" s="31"/>
      <c r="B39" s="25" t="s">
        <v>91</v>
      </c>
      <c r="C39" s="132">
        <v>10</v>
      </c>
      <c r="D39" s="177"/>
      <c r="E39" s="143"/>
      <c r="F39" s="33">
        <v>15</v>
      </c>
      <c r="G39" s="33"/>
      <c r="H39" s="132">
        <v>7.3</v>
      </c>
      <c r="I39" s="143"/>
      <c r="J39" s="132">
        <v>2.2</v>
      </c>
      <c r="K39" s="128"/>
      <c r="L39" s="34"/>
      <c r="M39" s="22"/>
      <c r="N39" s="33"/>
      <c r="O39" s="33">
        <v>0</v>
      </c>
      <c r="P39" s="33">
        <v>90</v>
      </c>
      <c r="Q39" s="33"/>
      <c r="R39" s="36"/>
      <c r="S39" s="37"/>
    </row>
    <row r="40" spans="1:19" s="5" customFormat="1" ht="23.25" customHeight="1">
      <c r="A40" s="31"/>
      <c r="B40" s="41" t="s">
        <v>92</v>
      </c>
      <c r="C40" s="132">
        <v>10</v>
      </c>
      <c r="D40" s="177"/>
      <c r="E40" s="143"/>
      <c r="F40" s="33">
        <v>0</v>
      </c>
      <c r="G40" s="42"/>
      <c r="H40" s="132">
        <v>7.3</v>
      </c>
      <c r="I40" s="143"/>
      <c r="J40" s="131">
        <v>2.2</v>
      </c>
      <c r="K40" s="128"/>
      <c r="L40" s="34"/>
      <c r="M40" s="22"/>
      <c r="N40" s="33"/>
      <c r="O40" s="33">
        <v>0</v>
      </c>
      <c r="P40" s="33">
        <v>87</v>
      </c>
      <c r="Q40" s="33"/>
      <c r="R40" s="36"/>
      <c r="S40" s="37"/>
    </row>
    <row r="41" spans="1:19" s="5" customFormat="1" ht="135.75" customHeight="1">
      <c r="A41" s="31"/>
      <c r="B41" s="25" t="s">
        <v>93</v>
      </c>
      <c r="C41" s="127">
        <f>C40/C39</f>
        <v>1</v>
      </c>
      <c r="D41" s="177"/>
      <c r="E41" s="143"/>
      <c r="F41" s="29">
        <f>F40/F39</f>
        <v>0</v>
      </c>
      <c r="G41" s="29"/>
      <c r="H41" s="127">
        <f>H40/H39</f>
        <v>1</v>
      </c>
      <c r="I41" s="143"/>
      <c r="J41" s="127">
        <f>J40/J39</f>
        <v>1</v>
      </c>
      <c r="K41" s="128"/>
      <c r="L41" s="34"/>
      <c r="M41" s="29"/>
      <c r="N41" s="33"/>
      <c r="O41" s="29">
        <v>0</v>
      </c>
      <c r="P41" s="29">
        <f>P40/P39</f>
        <v>0.9666666666666667</v>
      </c>
      <c r="Q41" s="33"/>
      <c r="R41" s="40"/>
      <c r="S41" s="37"/>
    </row>
    <row r="42" spans="1:19" s="2" customFormat="1" ht="126.75" customHeight="1">
      <c r="A42" s="18"/>
      <c r="B42" s="25" t="s">
        <v>19</v>
      </c>
      <c r="C42" s="195" t="s">
        <v>44</v>
      </c>
      <c r="D42" s="196"/>
      <c r="E42" s="197"/>
      <c r="F42" s="41" t="s">
        <v>42</v>
      </c>
      <c r="G42" s="25"/>
      <c r="H42" s="133" t="s">
        <v>75</v>
      </c>
      <c r="I42" s="160"/>
      <c r="J42" s="133" t="s">
        <v>54</v>
      </c>
      <c r="K42" s="209"/>
      <c r="L42" s="38"/>
      <c r="M42" s="41"/>
      <c r="N42" s="41"/>
      <c r="O42" s="25" t="s">
        <v>33</v>
      </c>
      <c r="P42" s="19" t="s">
        <v>82</v>
      </c>
      <c r="Q42" s="41"/>
      <c r="R42" s="43"/>
      <c r="S42" s="30"/>
    </row>
    <row r="43" spans="1:19" s="5" customFormat="1" ht="27.75" customHeight="1">
      <c r="A43" s="31"/>
      <c r="B43" s="25" t="s">
        <v>90</v>
      </c>
      <c r="C43" s="127">
        <v>0.25</v>
      </c>
      <c r="D43" s="177"/>
      <c r="E43" s="143"/>
      <c r="F43" s="29">
        <f>1/F26</f>
        <v>0.25</v>
      </c>
      <c r="G43" s="29"/>
      <c r="H43" s="127">
        <f>1/H26</f>
        <v>0.25</v>
      </c>
      <c r="I43" s="128"/>
      <c r="J43" s="127">
        <f>1/J26</f>
        <v>0.25</v>
      </c>
      <c r="K43" s="128"/>
      <c r="L43" s="34"/>
      <c r="M43" s="29"/>
      <c r="N43" s="29"/>
      <c r="O43" s="29">
        <f>1/O26</f>
        <v>0.25</v>
      </c>
      <c r="P43" s="29">
        <f>1/P26</f>
        <v>0.25</v>
      </c>
      <c r="Q43" s="29"/>
      <c r="R43" s="40"/>
      <c r="S43" s="37"/>
    </row>
    <row r="44" spans="1:19" s="5" customFormat="1" ht="27.75" customHeight="1">
      <c r="A44" s="31"/>
      <c r="B44" s="25" t="s">
        <v>91</v>
      </c>
      <c r="C44" s="132">
        <v>38</v>
      </c>
      <c r="D44" s="177"/>
      <c r="E44" s="143"/>
      <c r="F44" s="33">
        <v>115</v>
      </c>
      <c r="G44" s="33"/>
      <c r="H44" s="191">
        <v>2</v>
      </c>
      <c r="I44" s="128"/>
      <c r="J44" s="132">
        <v>2.2</v>
      </c>
      <c r="K44" s="128"/>
      <c r="L44" s="34"/>
      <c r="M44" s="44"/>
      <c r="N44" s="44"/>
      <c r="O44" s="33">
        <v>0</v>
      </c>
      <c r="P44" s="33">
        <v>90</v>
      </c>
      <c r="Q44" s="44"/>
      <c r="R44" s="36"/>
      <c r="S44" s="37"/>
    </row>
    <row r="45" spans="1:19" s="5" customFormat="1" ht="25.5" customHeight="1">
      <c r="A45" s="31"/>
      <c r="B45" s="41" t="s">
        <v>92</v>
      </c>
      <c r="C45" s="132">
        <v>37.5</v>
      </c>
      <c r="D45" s="177"/>
      <c r="E45" s="143"/>
      <c r="F45" s="33">
        <v>0</v>
      </c>
      <c r="G45" s="33"/>
      <c r="H45" s="191">
        <v>2</v>
      </c>
      <c r="I45" s="128"/>
      <c r="J45" s="131">
        <v>2.2</v>
      </c>
      <c r="K45" s="128"/>
      <c r="L45" s="34"/>
      <c r="M45" s="44"/>
      <c r="N45" s="44"/>
      <c r="O45" s="33">
        <v>0</v>
      </c>
      <c r="P45" s="33">
        <v>85</v>
      </c>
      <c r="Q45" s="44"/>
      <c r="R45" s="36"/>
      <c r="S45" s="37"/>
    </row>
    <row r="46" spans="1:19" s="5" customFormat="1" ht="96.75" customHeight="1">
      <c r="A46" s="31"/>
      <c r="B46" s="25" t="s">
        <v>93</v>
      </c>
      <c r="C46" s="127">
        <f>C45/C44</f>
        <v>0.9868421052631579</v>
      </c>
      <c r="D46" s="177"/>
      <c r="E46" s="143"/>
      <c r="F46" s="29">
        <f>F45/F44</f>
        <v>0</v>
      </c>
      <c r="G46" s="29"/>
      <c r="H46" s="127">
        <f>H45/H44</f>
        <v>1</v>
      </c>
      <c r="I46" s="128"/>
      <c r="J46" s="127">
        <f>J45/J44</f>
        <v>1</v>
      </c>
      <c r="K46" s="128"/>
      <c r="L46" s="34"/>
      <c r="M46" s="44"/>
      <c r="N46" s="44"/>
      <c r="O46" s="29">
        <v>0</v>
      </c>
      <c r="P46" s="29">
        <f>P45/P44</f>
        <v>0.9444444444444444</v>
      </c>
      <c r="Q46" s="45"/>
      <c r="R46" s="45"/>
      <c r="S46" s="37"/>
    </row>
    <row r="47" spans="1:19" s="2" customFormat="1" ht="99" customHeight="1" hidden="1">
      <c r="A47" s="18"/>
      <c r="B47" s="46" t="s">
        <v>18</v>
      </c>
      <c r="C47" s="47"/>
      <c r="D47" s="47"/>
      <c r="E47" s="47"/>
      <c r="F47" s="47"/>
      <c r="G47" s="46"/>
      <c r="H47" s="48"/>
      <c r="I47" s="49"/>
      <c r="J47" s="50"/>
      <c r="K47" s="47"/>
      <c r="L47" s="47"/>
      <c r="M47" s="47"/>
      <c r="N47" s="47"/>
      <c r="O47" s="47"/>
      <c r="P47" s="47"/>
      <c r="Q47" s="47"/>
      <c r="R47" s="51"/>
      <c r="S47" s="30"/>
    </row>
    <row r="48" spans="1:19" s="5" customFormat="1" ht="13.5" customHeight="1" hidden="1">
      <c r="A48" s="31"/>
      <c r="B48" s="46" t="s">
        <v>94</v>
      </c>
      <c r="C48" s="47"/>
      <c r="D48" s="47"/>
      <c r="E48" s="47"/>
      <c r="F48" s="47"/>
      <c r="G48" s="52"/>
      <c r="H48" s="53"/>
      <c r="I48" s="34"/>
      <c r="J48" s="52"/>
      <c r="K48" s="47"/>
      <c r="L48" s="47"/>
      <c r="M48" s="47"/>
      <c r="N48" s="47"/>
      <c r="O48" s="47"/>
      <c r="P48" s="47"/>
      <c r="Q48" s="47"/>
      <c r="R48" s="51"/>
      <c r="S48" s="37"/>
    </row>
    <row r="49" spans="1:19" s="5" customFormat="1" ht="13.5" customHeight="1" hidden="1">
      <c r="A49" s="31"/>
      <c r="B49" s="46" t="s">
        <v>95</v>
      </c>
      <c r="C49" s="47"/>
      <c r="D49" s="47"/>
      <c r="E49" s="47"/>
      <c r="F49" s="47"/>
      <c r="G49" s="54"/>
      <c r="H49" s="53"/>
      <c r="I49" s="34"/>
      <c r="J49" s="54"/>
      <c r="K49" s="47"/>
      <c r="L49" s="47"/>
      <c r="M49" s="47"/>
      <c r="N49" s="47"/>
      <c r="O49" s="47"/>
      <c r="P49" s="47"/>
      <c r="Q49" s="47"/>
      <c r="R49" s="51"/>
      <c r="S49" s="37"/>
    </row>
    <row r="50" spans="1:19" s="5" customFormat="1" ht="13.5" customHeight="1" hidden="1">
      <c r="A50" s="31"/>
      <c r="B50" s="47" t="s">
        <v>96</v>
      </c>
      <c r="C50" s="47"/>
      <c r="D50" s="47"/>
      <c r="E50" s="47"/>
      <c r="F50" s="47"/>
      <c r="G50" s="54"/>
      <c r="H50" s="53"/>
      <c r="I50" s="34"/>
      <c r="J50" s="54"/>
      <c r="K50" s="47"/>
      <c r="L50" s="47"/>
      <c r="M50" s="47"/>
      <c r="N50" s="47"/>
      <c r="O50" s="47"/>
      <c r="P50" s="47"/>
      <c r="Q50" s="47"/>
      <c r="R50" s="51"/>
      <c r="S50" s="37"/>
    </row>
    <row r="51" spans="1:19" s="5" customFormat="1" ht="79.5" customHeight="1" hidden="1">
      <c r="A51" s="31"/>
      <c r="B51" s="46" t="s">
        <v>97</v>
      </c>
      <c r="C51" s="47"/>
      <c r="D51" s="47"/>
      <c r="E51" s="47"/>
      <c r="F51" s="47"/>
      <c r="G51" s="52"/>
      <c r="H51" s="53"/>
      <c r="I51" s="34"/>
      <c r="J51" s="52"/>
      <c r="K51" s="47"/>
      <c r="L51" s="47"/>
      <c r="M51" s="47"/>
      <c r="N51" s="47"/>
      <c r="O51" s="47"/>
      <c r="P51" s="47"/>
      <c r="Q51" s="47"/>
      <c r="R51" s="51"/>
      <c r="S51" s="37"/>
    </row>
    <row r="52" spans="1:19" s="2" customFormat="1" ht="1.5" customHeight="1" hidden="1">
      <c r="A52" s="18"/>
      <c r="B52" s="46" t="s">
        <v>17</v>
      </c>
      <c r="C52" s="47"/>
      <c r="D52" s="47"/>
      <c r="E52" s="47"/>
      <c r="F52" s="47"/>
      <c r="G52" s="46"/>
      <c r="H52" s="48"/>
      <c r="I52" s="49"/>
      <c r="J52" s="50"/>
      <c r="K52" s="47"/>
      <c r="L52" s="47"/>
      <c r="M52" s="47"/>
      <c r="N52" s="47"/>
      <c r="O52" s="47"/>
      <c r="P52" s="47"/>
      <c r="Q52" s="47"/>
      <c r="R52" s="51"/>
      <c r="S52" s="30"/>
    </row>
    <row r="53" spans="1:19" s="1" customFormat="1" ht="13.5" customHeight="1" hidden="1">
      <c r="A53" s="55"/>
      <c r="B53" s="46" t="s">
        <v>94</v>
      </c>
      <c r="C53" s="56"/>
      <c r="D53" s="56"/>
      <c r="E53" s="56"/>
      <c r="F53" s="56"/>
      <c r="G53" s="52"/>
      <c r="H53" s="53"/>
      <c r="I53" s="34"/>
      <c r="J53" s="52"/>
      <c r="K53" s="56"/>
      <c r="L53" s="56"/>
      <c r="M53" s="56"/>
      <c r="N53" s="56"/>
      <c r="O53" s="56"/>
      <c r="P53" s="56"/>
      <c r="Q53" s="56"/>
      <c r="R53" s="57"/>
      <c r="S53" s="30"/>
    </row>
    <row r="54" spans="1:19" s="2" customFormat="1" ht="0.75" customHeight="1" hidden="1">
      <c r="A54" s="18"/>
      <c r="B54" s="46" t="s">
        <v>95</v>
      </c>
      <c r="C54" s="47"/>
      <c r="D54" s="47"/>
      <c r="E54" s="47"/>
      <c r="F54" s="47"/>
      <c r="G54" s="54"/>
      <c r="H54" s="53"/>
      <c r="I54" s="34"/>
      <c r="J54" s="54"/>
      <c r="K54" s="47"/>
      <c r="L54" s="47"/>
      <c r="M54" s="47"/>
      <c r="N54" s="47"/>
      <c r="O54" s="47"/>
      <c r="P54" s="47"/>
      <c r="Q54" s="47"/>
      <c r="R54" s="51"/>
      <c r="S54" s="30"/>
    </row>
    <row r="55" spans="1:19" s="1" customFormat="1" ht="80.25" customHeight="1" hidden="1">
      <c r="A55" s="55"/>
      <c r="B55" s="47" t="s">
        <v>96</v>
      </c>
      <c r="C55" s="58"/>
      <c r="D55" s="58"/>
      <c r="E55" s="58"/>
      <c r="F55" s="58"/>
      <c r="G55" s="59"/>
      <c r="H55" s="60"/>
      <c r="I55" s="61"/>
      <c r="J55" s="62"/>
      <c r="K55" s="58"/>
      <c r="L55" s="58"/>
      <c r="M55" s="58"/>
      <c r="N55" s="58"/>
      <c r="O55" s="58"/>
      <c r="P55" s="58"/>
      <c r="Q55" s="58"/>
      <c r="R55" s="63"/>
      <c r="S55" s="30"/>
    </row>
    <row r="56" spans="1:19" s="1" customFormat="1" ht="74.25" customHeight="1" hidden="1">
      <c r="A56" s="55"/>
      <c r="B56" s="46" t="s">
        <v>97</v>
      </c>
      <c r="C56" s="56"/>
      <c r="D56" s="56"/>
      <c r="E56" s="56"/>
      <c r="F56" s="56"/>
      <c r="G56" s="52"/>
      <c r="H56" s="53"/>
      <c r="I56" s="34"/>
      <c r="J56" s="64"/>
      <c r="K56" s="56"/>
      <c r="L56" s="56"/>
      <c r="M56" s="56"/>
      <c r="N56" s="56"/>
      <c r="O56" s="56"/>
      <c r="P56" s="56"/>
      <c r="Q56" s="56"/>
      <c r="R56" s="57"/>
      <c r="S56" s="30"/>
    </row>
    <row r="57" spans="1:19" s="1" customFormat="1" ht="64.5" customHeight="1" hidden="1">
      <c r="A57" s="55"/>
      <c r="B57" s="25" t="s">
        <v>18</v>
      </c>
      <c r="C57" s="65"/>
      <c r="D57" s="66"/>
      <c r="E57" s="67"/>
      <c r="F57" s="56"/>
      <c r="G57" s="52"/>
      <c r="H57" s="53"/>
      <c r="I57" s="34"/>
      <c r="J57" s="207"/>
      <c r="K57" s="208"/>
      <c r="L57" s="68"/>
      <c r="M57" s="56"/>
      <c r="N57" s="56"/>
      <c r="O57" s="56"/>
      <c r="P57" s="56"/>
      <c r="Q57" s="56"/>
      <c r="R57" s="65"/>
      <c r="S57" s="30"/>
    </row>
    <row r="58" spans="1:19" s="1" customFormat="1" ht="38.25" customHeight="1" hidden="1">
      <c r="A58" s="55"/>
      <c r="B58" s="25" t="s">
        <v>90</v>
      </c>
      <c r="C58" s="65"/>
      <c r="D58" s="66"/>
      <c r="E58" s="67"/>
      <c r="F58" s="56"/>
      <c r="G58" s="52"/>
      <c r="H58" s="53"/>
      <c r="I58" s="34"/>
      <c r="J58" s="207"/>
      <c r="K58" s="208"/>
      <c r="L58" s="68"/>
      <c r="M58" s="56"/>
      <c r="N58" s="56"/>
      <c r="O58" s="56"/>
      <c r="P58" s="56"/>
      <c r="Q58" s="56"/>
      <c r="R58" s="40"/>
      <c r="S58" s="30"/>
    </row>
    <row r="59" spans="1:19" s="1" customFormat="1" ht="39.75" customHeight="1" hidden="1">
      <c r="A59" s="55"/>
      <c r="B59" s="25" t="s">
        <v>91</v>
      </c>
      <c r="C59" s="65"/>
      <c r="D59" s="66"/>
      <c r="E59" s="67"/>
      <c r="F59" s="56"/>
      <c r="G59" s="52"/>
      <c r="H59" s="53"/>
      <c r="I59" s="34"/>
      <c r="J59" s="207"/>
      <c r="K59" s="208"/>
      <c r="L59" s="68"/>
      <c r="M59" s="56"/>
      <c r="N59" s="56"/>
      <c r="O59" s="56"/>
      <c r="P59" s="56"/>
      <c r="Q59" s="56"/>
      <c r="R59" s="69"/>
      <c r="S59" s="30"/>
    </row>
    <row r="60" spans="1:19" s="1" customFormat="1" ht="39.75" customHeight="1" hidden="1">
      <c r="A60" s="55"/>
      <c r="B60" s="41" t="s">
        <v>92</v>
      </c>
      <c r="C60" s="65"/>
      <c r="D60" s="66"/>
      <c r="E60" s="67"/>
      <c r="F60" s="56"/>
      <c r="G60" s="52"/>
      <c r="H60" s="53"/>
      <c r="I60" s="34"/>
      <c r="J60" s="207"/>
      <c r="K60" s="208"/>
      <c r="L60" s="68"/>
      <c r="M60" s="56"/>
      <c r="N60" s="56"/>
      <c r="O60" s="56"/>
      <c r="P60" s="56"/>
      <c r="Q60" s="56"/>
      <c r="R60" s="69"/>
      <c r="S60" s="30"/>
    </row>
    <row r="61" spans="1:19" s="1" customFormat="1" ht="33.75" customHeight="1" hidden="1">
      <c r="A61" s="55"/>
      <c r="B61" s="25" t="s">
        <v>93</v>
      </c>
      <c r="C61" s="65"/>
      <c r="D61" s="66"/>
      <c r="E61" s="67"/>
      <c r="F61" s="56"/>
      <c r="G61" s="52"/>
      <c r="H61" s="53"/>
      <c r="I61" s="34"/>
      <c r="J61" s="207"/>
      <c r="K61" s="208"/>
      <c r="L61" s="68"/>
      <c r="M61" s="56"/>
      <c r="N61" s="56"/>
      <c r="O61" s="56"/>
      <c r="P61" s="56"/>
      <c r="Q61" s="56"/>
      <c r="R61" s="40"/>
      <c r="S61" s="30"/>
    </row>
    <row r="62" spans="1:19" s="1" customFormat="1" ht="111.75" customHeight="1" hidden="1">
      <c r="A62" s="55"/>
      <c r="B62" s="25" t="s">
        <v>17</v>
      </c>
      <c r="C62" s="65"/>
      <c r="D62" s="66"/>
      <c r="E62" s="67"/>
      <c r="F62" s="56"/>
      <c r="G62" s="52"/>
      <c r="H62" s="53"/>
      <c r="I62" s="34"/>
      <c r="J62" s="207"/>
      <c r="K62" s="208"/>
      <c r="L62" s="68"/>
      <c r="M62" s="56"/>
      <c r="N62" s="56"/>
      <c r="O62" s="56"/>
      <c r="P62" s="56"/>
      <c r="Q62" s="56"/>
      <c r="R62" s="70"/>
      <c r="S62" s="30"/>
    </row>
    <row r="63" spans="1:19" s="1" customFormat="1" ht="19.5" customHeight="1" hidden="1">
      <c r="A63" s="55"/>
      <c r="B63" s="25" t="s">
        <v>90</v>
      </c>
      <c r="C63" s="65"/>
      <c r="D63" s="66"/>
      <c r="E63" s="67"/>
      <c r="F63" s="56"/>
      <c r="G63" s="52"/>
      <c r="H63" s="53"/>
      <c r="I63" s="34"/>
      <c r="J63" s="207"/>
      <c r="K63" s="208"/>
      <c r="L63" s="68"/>
      <c r="M63" s="56"/>
      <c r="N63" s="56"/>
      <c r="O63" s="56"/>
      <c r="P63" s="56"/>
      <c r="Q63" s="56"/>
      <c r="R63" s="40"/>
      <c r="S63" s="30"/>
    </row>
    <row r="64" spans="1:19" s="1" customFormat="1" ht="39.75" customHeight="1" hidden="1">
      <c r="A64" s="55"/>
      <c r="B64" s="25" t="s">
        <v>91</v>
      </c>
      <c r="C64" s="65"/>
      <c r="D64" s="66"/>
      <c r="E64" s="67"/>
      <c r="F64" s="56"/>
      <c r="G64" s="52"/>
      <c r="H64" s="53"/>
      <c r="I64" s="34"/>
      <c r="J64" s="207"/>
      <c r="K64" s="208"/>
      <c r="L64" s="68"/>
      <c r="M64" s="56"/>
      <c r="N64" s="56"/>
      <c r="O64" s="56"/>
      <c r="P64" s="56"/>
      <c r="Q64" s="56"/>
      <c r="R64" s="69"/>
      <c r="S64" s="30"/>
    </row>
    <row r="65" spans="1:19" s="1" customFormat="1" ht="39.75" customHeight="1" hidden="1">
      <c r="A65" s="55"/>
      <c r="B65" s="41" t="s">
        <v>92</v>
      </c>
      <c r="C65" s="65"/>
      <c r="D65" s="66"/>
      <c r="E65" s="67"/>
      <c r="F65" s="56"/>
      <c r="G65" s="52"/>
      <c r="H65" s="53"/>
      <c r="I65" s="34"/>
      <c r="J65" s="207"/>
      <c r="K65" s="208"/>
      <c r="L65" s="68"/>
      <c r="M65" s="56"/>
      <c r="N65" s="56"/>
      <c r="O65" s="56"/>
      <c r="P65" s="56"/>
      <c r="Q65" s="56"/>
      <c r="R65" s="69"/>
      <c r="S65" s="30"/>
    </row>
    <row r="66" spans="1:19" s="1" customFormat="1" ht="69.75" customHeight="1" hidden="1">
      <c r="A66" s="55"/>
      <c r="B66" s="25" t="s">
        <v>93</v>
      </c>
      <c r="C66" s="65"/>
      <c r="D66" s="66"/>
      <c r="E66" s="67"/>
      <c r="F66" s="56"/>
      <c r="G66" s="52"/>
      <c r="H66" s="53"/>
      <c r="I66" s="34"/>
      <c r="J66" s="207"/>
      <c r="K66" s="208"/>
      <c r="L66" s="68"/>
      <c r="M66" s="56"/>
      <c r="N66" s="56"/>
      <c r="O66" s="56"/>
      <c r="P66" s="56"/>
      <c r="Q66" s="56"/>
      <c r="R66" s="40"/>
      <c r="S66" s="30"/>
    </row>
    <row r="67" spans="1:19" s="1" customFormat="1" ht="144.75" customHeight="1" hidden="1">
      <c r="A67" s="55"/>
      <c r="B67" s="25" t="s">
        <v>56</v>
      </c>
      <c r="C67" s="65"/>
      <c r="D67" s="66"/>
      <c r="E67" s="67"/>
      <c r="F67" s="56"/>
      <c r="G67" s="52"/>
      <c r="H67" s="53"/>
      <c r="I67" s="34"/>
      <c r="J67" s="207"/>
      <c r="K67" s="208"/>
      <c r="L67" s="68"/>
      <c r="M67" s="56"/>
      <c r="N67" s="56"/>
      <c r="O67" s="56"/>
      <c r="P67" s="56"/>
      <c r="Q67" s="56"/>
      <c r="R67" s="71"/>
      <c r="S67" s="30"/>
    </row>
    <row r="68" spans="1:19" s="1" customFormat="1" ht="29.25" customHeight="1" hidden="1">
      <c r="A68" s="55"/>
      <c r="B68" s="25" t="s">
        <v>90</v>
      </c>
      <c r="C68" s="65"/>
      <c r="D68" s="66"/>
      <c r="E68" s="67"/>
      <c r="F68" s="56"/>
      <c r="G68" s="52"/>
      <c r="H68" s="53"/>
      <c r="I68" s="34"/>
      <c r="J68" s="207"/>
      <c r="K68" s="208"/>
      <c r="L68" s="68"/>
      <c r="M68" s="56"/>
      <c r="N68" s="56"/>
      <c r="O68" s="56"/>
      <c r="P68" s="56"/>
      <c r="Q68" s="56"/>
      <c r="R68" s="40"/>
      <c r="S68" s="30"/>
    </row>
    <row r="69" spans="1:19" s="1" customFormat="1" ht="26.25" customHeight="1" hidden="1">
      <c r="A69" s="55"/>
      <c r="B69" s="25" t="s">
        <v>91</v>
      </c>
      <c r="C69" s="65"/>
      <c r="D69" s="66"/>
      <c r="E69" s="67"/>
      <c r="F69" s="56"/>
      <c r="G69" s="52"/>
      <c r="H69" s="53"/>
      <c r="I69" s="34"/>
      <c r="J69" s="207"/>
      <c r="K69" s="208"/>
      <c r="L69" s="68"/>
      <c r="M69" s="56"/>
      <c r="N69" s="56"/>
      <c r="O69" s="56"/>
      <c r="P69" s="56"/>
      <c r="Q69" s="56"/>
      <c r="R69" s="40"/>
      <c r="S69" s="30"/>
    </row>
    <row r="70" spans="1:19" s="1" customFormat="1" ht="27" customHeight="1" hidden="1">
      <c r="A70" s="55"/>
      <c r="B70" s="41" t="s">
        <v>92</v>
      </c>
      <c r="C70" s="65"/>
      <c r="D70" s="66"/>
      <c r="E70" s="67"/>
      <c r="F70" s="56"/>
      <c r="G70" s="52"/>
      <c r="H70" s="53"/>
      <c r="I70" s="34"/>
      <c r="J70" s="207"/>
      <c r="K70" s="208"/>
      <c r="L70" s="68"/>
      <c r="M70" s="56"/>
      <c r="N70" s="56"/>
      <c r="O70" s="56"/>
      <c r="P70" s="56"/>
      <c r="Q70" s="56"/>
      <c r="R70" s="40"/>
      <c r="S70" s="30"/>
    </row>
    <row r="71" spans="1:19" s="1" customFormat="1" ht="48" customHeight="1" hidden="1">
      <c r="A71" s="55"/>
      <c r="B71" s="25" t="s">
        <v>93</v>
      </c>
      <c r="C71" s="65"/>
      <c r="D71" s="66"/>
      <c r="E71" s="67"/>
      <c r="F71" s="56"/>
      <c r="G71" s="52"/>
      <c r="H71" s="53"/>
      <c r="I71" s="34"/>
      <c r="J71" s="207"/>
      <c r="K71" s="208"/>
      <c r="L71" s="68"/>
      <c r="M71" s="56"/>
      <c r="N71" s="56"/>
      <c r="O71" s="56"/>
      <c r="P71" s="56"/>
      <c r="Q71" s="56"/>
      <c r="R71" s="40"/>
      <c r="S71" s="30"/>
    </row>
    <row r="72" spans="1:19" s="1" customFormat="1" ht="42" customHeight="1">
      <c r="A72" s="55"/>
      <c r="B72" s="25" t="s">
        <v>98</v>
      </c>
      <c r="C72" s="127">
        <f>C28*C31+C33*C36+C38*C41+C43*C46+C48*C51</f>
        <v>0.9967105263157895</v>
      </c>
      <c r="D72" s="177"/>
      <c r="E72" s="143"/>
      <c r="F72" s="29">
        <f>F28*F31+F33*F36+F38*F41+F43*F46+F48*F51+F53*F56</f>
        <v>0</v>
      </c>
      <c r="G72" s="29">
        <f>G28*G31+G33*G36+G38*G41+G43*G46+G48*G51</f>
        <v>1.001700680272109</v>
      </c>
      <c r="H72" s="127">
        <f>H28*H31+H33*H36+H38*H41+H43*H46+H48*H51</f>
        <v>1</v>
      </c>
      <c r="I72" s="128"/>
      <c r="J72" s="127">
        <f>J28*J31+J33*J36+J38*J41+J43*J46+J48*J51</f>
        <v>1</v>
      </c>
      <c r="K72" s="128"/>
      <c r="L72" s="29">
        <f>L28*L31+L33*L36+L38*L41+L43*L46+L48*L51</f>
        <v>1</v>
      </c>
      <c r="M72" s="29">
        <f>M28*M31+M33*M36</f>
        <v>1.3000673100949525</v>
      </c>
      <c r="N72" s="29">
        <f>N28*N31+N33*N36</f>
        <v>0.3289957697259518</v>
      </c>
      <c r="O72" s="29">
        <f>O28*O31+O33*O36+O38*O41+O43*O46+O48*O51+O53*O56</f>
        <v>0</v>
      </c>
      <c r="P72" s="29">
        <f>P28*P31+P33*P36+P38*P41+P43*P46+P48*P51</f>
        <v>0.9638888888888888</v>
      </c>
      <c r="Q72" s="29">
        <f>Q28*Q31+Q33*Q36+Q38*Q41+Q43*Q46+Q48*Q51</f>
        <v>1</v>
      </c>
      <c r="R72" s="29">
        <f>R28*R31+R33*R36+R38*R41+R43*R46+R48*R51</f>
        <v>0.9998429066753443</v>
      </c>
      <c r="S72" s="22">
        <f>S28*S31+S33*S36+S38*S41+S43*S46+S48*S51</f>
        <v>1</v>
      </c>
    </row>
    <row r="73" spans="1:19" s="1" customFormat="1" ht="26.25" customHeight="1">
      <c r="A73" s="55"/>
      <c r="B73" s="25" t="s">
        <v>99</v>
      </c>
      <c r="C73" s="127">
        <f>(C23+D23+E23)*C72/(C22+D22+E22)</f>
        <v>0.9565255772858658</v>
      </c>
      <c r="D73" s="177"/>
      <c r="E73" s="143"/>
      <c r="F73" s="29">
        <f aca="true" t="shared" si="4" ref="F73:S73">F23*F72/F22</f>
        <v>0</v>
      </c>
      <c r="G73" s="29">
        <f t="shared" si="4"/>
        <v>0.9169804366826533</v>
      </c>
      <c r="H73" s="127">
        <f>(H23+I23)*H72/(H22+I22)</f>
        <v>0.96965766567065</v>
      </c>
      <c r="I73" s="178"/>
      <c r="J73" s="127">
        <f t="shared" si="4"/>
        <v>0.9960402100151</v>
      </c>
      <c r="K73" s="128"/>
      <c r="L73" s="29">
        <f t="shared" si="4"/>
        <v>1</v>
      </c>
      <c r="M73" s="29">
        <f t="shared" si="4"/>
        <v>1.2559469410158173</v>
      </c>
      <c r="N73" s="29">
        <f t="shared" si="4"/>
        <v>0.2389322013568604</v>
      </c>
      <c r="O73" s="29">
        <f t="shared" si="4"/>
        <v>0</v>
      </c>
      <c r="P73" s="29">
        <f t="shared" si="4"/>
        <v>0.931005939287381</v>
      </c>
      <c r="Q73" s="29">
        <f t="shared" si="4"/>
        <v>0.999999354771465</v>
      </c>
      <c r="R73" s="29">
        <f t="shared" si="4"/>
        <v>0.9998429066753443</v>
      </c>
      <c r="S73" s="22">
        <f t="shared" si="4"/>
        <v>0.2790690402754542</v>
      </c>
    </row>
    <row r="74" spans="1:19" s="1" customFormat="1" ht="20.25" customHeight="1">
      <c r="A74" s="55"/>
      <c r="B74" s="138" t="s">
        <v>15</v>
      </c>
      <c r="C74" s="139"/>
      <c r="D74" s="139"/>
      <c r="E74" s="139"/>
      <c r="F74" s="139"/>
      <c r="G74" s="139"/>
      <c r="H74" s="139"/>
      <c r="I74" s="139"/>
      <c r="J74" s="139"/>
      <c r="K74" s="139"/>
      <c r="L74" s="139"/>
      <c r="M74" s="139"/>
      <c r="N74" s="139"/>
      <c r="O74" s="139"/>
      <c r="P74" s="139"/>
      <c r="Q74" s="139"/>
      <c r="R74" s="140"/>
      <c r="S74" s="30"/>
    </row>
    <row r="75" spans="1:20" s="6" customFormat="1" ht="21.75" customHeight="1">
      <c r="A75" s="72"/>
      <c r="B75" s="73" t="s">
        <v>8</v>
      </c>
      <c r="C75" s="27">
        <v>15218099.1</v>
      </c>
      <c r="D75" s="22">
        <v>748737.24</v>
      </c>
      <c r="E75" s="22">
        <v>743775</v>
      </c>
      <c r="F75" s="29">
        <v>0</v>
      </c>
      <c r="G75" s="22">
        <v>1499958.05</v>
      </c>
      <c r="H75" s="22">
        <v>20026861.02</v>
      </c>
      <c r="I75" s="22">
        <v>1663324.67</v>
      </c>
      <c r="J75" s="129">
        <v>503296.13</v>
      </c>
      <c r="K75" s="128"/>
      <c r="L75" s="28">
        <v>100000</v>
      </c>
      <c r="M75" s="22">
        <v>27220620.3</v>
      </c>
      <c r="N75" s="22">
        <v>551811.21</v>
      </c>
      <c r="O75" s="22">
        <v>1187615.6</v>
      </c>
      <c r="P75" s="27">
        <v>44368019.15</v>
      </c>
      <c r="Q75" s="22">
        <v>805915.48</v>
      </c>
      <c r="R75" s="23">
        <v>174000</v>
      </c>
      <c r="S75" s="10">
        <v>6703228.58</v>
      </c>
      <c r="T75" s="8">
        <f>SUM(C75:S75)</f>
        <v>121515261.53</v>
      </c>
    </row>
    <row r="76" spans="1:19" s="1" customFormat="1" ht="29.25" customHeight="1">
      <c r="A76" s="55"/>
      <c r="B76" s="133" t="s">
        <v>11</v>
      </c>
      <c r="C76" s="141"/>
      <c r="D76" s="141"/>
      <c r="E76" s="141"/>
      <c r="F76" s="141"/>
      <c r="G76" s="141"/>
      <c r="H76" s="141"/>
      <c r="I76" s="141"/>
      <c r="J76" s="141"/>
      <c r="K76" s="141"/>
      <c r="L76" s="141"/>
      <c r="M76" s="141"/>
      <c r="N76" s="141"/>
      <c r="O76" s="141"/>
      <c r="P76" s="141"/>
      <c r="Q76" s="141"/>
      <c r="R76" s="142"/>
      <c r="S76" s="30"/>
    </row>
    <row r="77" spans="1:20" s="5" customFormat="1" ht="21" customHeight="1">
      <c r="A77" s="31"/>
      <c r="B77" s="74" t="s">
        <v>9</v>
      </c>
      <c r="C77" s="27">
        <v>15218099.1</v>
      </c>
      <c r="D77" s="27">
        <v>748737.24</v>
      </c>
      <c r="E77" s="27">
        <v>743775</v>
      </c>
      <c r="F77" s="75">
        <v>0</v>
      </c>
      <c r="G77" s="27">
        <v>1499958.05</v>
      </c>
      <c r="H77" s="27">
        <v>20026861.02</v>
      </c>
      <c r="I77" s="27">
        <v>1663324.67</v>
      </c>
      <c r="J77" s="111">
        <v>503296.13</v>
      </c>
      <c r="K77" s="130"/>
      <c r="L77" s="76">
        <v>100000</v>
      </c>
      <c r="M77" s="27">
        <v>27220620.3</v>
      </c>
      <c r="N77" s="27">
        <v>551811.21</v>
      </c>
      <c r="O77" s="27">
        <v>1187615.6</v>
      </c>
      <c r="P77" s="27">
        <v>44368019.15</v>
      </c>
      <c r="Q77" s="77">
        <v>115315.48</v>
      </c>
      <c r="R77" s="78">
        <v>174000</v>
      </c>
      <c r="S77" s="79">
        <v>1772109.92</v>
      </c>
      <c r="T77" s="9">
        <f>SUM(C77:S77)</f>
        <v>115893542.87</v>
      </c>
    </row>
    <row r="78" spans="1:20" s="2" customFormat="1" ht="21.75" customHeight="1">
      <c r="A78" s="18"/>
      <c r="B78" s="74" t="s">
        <v>10</v>
      </c>
      <c r="C78" s="10"/>
      <c r="D78" s="80"/>
      <c r="E78" s="80"/>
      <c r="F78" s="10"/>
      <c r="G78" s="10"/>
      <c r="H78" s="10"/>
      <c r="I78" s="10"/>
      <c r="J78" s="144"/>
      <c r="K78" s="145"/>
      <c r="L78" s="81"/>
      <c r="M78" s="10"/>
      <c r="N78" s="10"/>
      <c r="O78" s="10"/>
      <c r="P78" s="10"/>
      <c r="Q78" s="82">
        <v>690600</v>
      </c>
      <c r="R78" s="83"/>
      <c r="S78" s="10">
        <v>4931118.66</v>
      </c>
      <c r="T78" s="3">
        <f>SUM(Q78:S78)</f>
        <v>5621718.66</v>
      </c>
    </row>
    <row r="79" spans="1:19" s="1" customFormat="1" ht="17.25" customHeight="1">
      <c r="A79" s="55"/>
      <c r="B79" s="138" t="s">
        <v>14</v>
      </c>
      <c r="C79" s="139"/>
      <c r="D79" s="139"/>
      <c r="E79" s="139"/>
      <c r="F79" s="139"/>
      <c r="G79" s="139"/>
      <c r="H79" s="139"/>
      <c r="I79" s="139"/>
      <c r="J79" s="139"/>
      <c r="K79" s="139"/>
      <c r="L79" s="139"/>
      <c r="M79" s="139"/>
      <c r="N79" s="139"/>
      <c r="O79" s="139"/>
      <c r="P79" s="139"/>
      <c r="Q79" s="139"/>
      <c r="R79" s="140"/>
      <c r="S79" s="84"/>
    </row>
    <row r="80" spans="1:19" s="2" customFormat="1" ht="39.75" customHeight="1">
      <c r="A80" s="18"/>
      <c r="B80" s="85" t="s">
        <v>8</v>
      </c>
      <c r="C80" s="27">
        <v>15218099.1</v>
      </c>
      <c r="D80" s="22">
        <v>748737.24</v>
      </c>
      <c r="E80" s="22">
        <v>743775</v>
      </c>
      <c r="F80" s="29">
        <v>0</v>
      </c>
      <c r="G80" s="22">
        <v>1499958.05</v>
      </c>
      <c r="H80" s="22">
        <v>20026861.02</v>
      </c>
      <c r="I80" s="22">
        <v>1663324.67</v>
      </c>
      <c r="J80" s="129">
        <v>503296.13</v>
      </c>
      <c r="K80" s="128"/>
      <c r="L80" s="28">
        <v>100000</v>
      </c>
      <c r="M80" s="22">
        <v>27220620.3</v>
      </c>
      <c r="N80" s="22">
        <v>551811.21</v>
      </c>
      <c r="O80" s="22">
        <v>1187615.6</v>
      </c>
      <c r="P80" s="27">
        <v>44368019.15</v>
      </c>
      <c r="Q80" s="22">
        <v>805915.48</v>
      </c>
      <c r="R80" s="23">
        <v>174000</v>
      </c>
      <c r="S80" s="10">
        <v>6703228.58</v>
      </c>
    </row>
    <row r="81" spans="1:19" s="1" customFormat="1" ht="409.5" customHeight="1">
      <c r="A81" s="55"/>
      <c r="B81" s="171" t="s">
        <v>49</v>
      </c>
      <c r="C81" s="161" t="s">
        <v>117</v>
      </c>
      <c r="D81" s="162"/>
      <c r="E81" s="163"/>
      <c r="F81" s="157" t="s">
        <v>87</v>
      </c>
      <c r="G81" s="152" t="s">
        <v>119</v>
      </c>
      <c r="H81" s="121" t="s">
        <v>118</v>
      </c>
      <c r="I81" s="174"/>
      <c r="J81" s="121" t="s">
        <v>76</v>
      </c>
      <c r="K81" s="122"/>
      <c r="L81" s="109" t="s">
        <v>120</v>
      </c>
      <c r="M81" s="182" t="s">
        <v>121</v>
      </c>
      <c r="N81" s="163"/>
      <c r="O81" s="149" t="s">
        <v>122</v>
      </c>
      <c r="P81" s="152" t="s">
        <v>123</v>
      </c>
      <c r="Q81" s="149" t="s">
        <v>78</v>
      </c>
      <c r="R81" s="136" t="s">
        <v>124</v>
      </c>
      <c r="S81" s="157" t="s">
        <v>125</v>
      </c>
    </row>
    <row r="82" spans="1:19" s="1" customFormat="1" ht="28.5" customHeight="1">
      <c r="A82" s="55"/>
      <c r="B82" s="172"/>
      <c r="C82" s="164"/>
      <c r="D82" s="165"/>
      <c r="E82" s="166"/>
      <c r="F82" s="158"/>
      <c r="G82" s="155"/>
      <c r="H82" s="175"/>
      <c r="I82" s="124"/>
      <c r="J82" s="123"/>
      <c r="K82" s="124"/>
      <c r="L82" s="90"/>
      <c r="M82" s="175"/>
      <c r="N82" s="124"/>
      <c r="O82" s="150"/>
      <c r="P82" s="153"/>
      <c r="Q82" s="150"/>
      <c r="R82" s="137"/>
      <c r="S82" s="210"/>
    </row>
    <row r="83" spans="1:19" s="1" customFormat="1" ht="24" customHeight="1">
      <c r="A83" s="55"/>
      <c r="B83" s="172"/>
      <c r="C83" s="164"/>
      <c r="D83" s="167"/>
      <c r="E83" s="166"/>
      <c r="F83" s="158"/>
      <c r="G83" s="155"/>
      <c r="H83" s="175"/>
      <c r="I83" s="124"/>
      <c r="J83" s="123"/>
      <c r="K83" s="124"/>
      <c r="L83" s="90"/>
      <c r="M83" s="175"/>
      <c r="N83" s="124"/>
      <c r="O83" s="150"/>
      <c r="P83" s="153"/>
      <c r="Q83" s="150"/>
      <c r="R83" s="137"/>
      <c r="S83" s="210"/>
    </row>
    <row r="84" spans="1:19" s="1" customFormat="1" ht="103.5" customHeight="1">
      <c r="A84" s="55"/>
      <c r="B84" s="173"/>
      <c r="C84" s="168"/>
      <c r="D84" s="169"/>
      <c r="E84" s="170"/>
      <c r="F84" s="159"/>
      <c r="G84" s="156"/>
      <c r="H84" s="176"/>
      <c r="I84" s="126"/>
      <c r="J84" s="125"/>
      <c r="K84" s="126"/>
      <c r="L84" s="91"/>
      <c r="M84" s="176"/>
      <c r="N84" s="126"/>
      <c r="O84" s="151"/>
      <c r="P84" s="154"/>
      <c r="Q84" s="151"/>
      <c r="R84" s="137"/>
      <c r="S84" s="211"/>
    </row>
    <row r="85" spans="2:19" ht="18.75">
      <c r="B85" s="87"/>
      <c r="C85" s="87"/>
      <c r="D85" s="87"/>
      <c r="E85" s="87"/>
      <c r="F85" s="87"/>
      <c r="G85" s="87"/>
      <c r="H85" s="87"/>
      <c r="I85" s="87"/>
      <c r="J85" s="87"/>
      <c r="K85" s="87"/>
      <c r="L85" s="87"/>
      <c r="O85" s="87"/>
      <c r="P85" s="88"/>
      <c r="Q85" s="87"/>
      <c r="R85" s="87"/>
      <c r="S85" s="89"/>
    </row>
    <row r="86" spans="2:19" ht="15">
      <c r="B86" s="87"/>
      <c r="C86" s="87"/>
      <c r="D86" s="87"/>
      <c r="E86" s="87"/>
      <c r="F86" s="87"/>
      <c r="G86" s="87"/>
      <c r="H86" s="87"/>
      <c r="I86" s="87"/>
      <c r="J86" s="87"/>
      <c r="K86" s="87"/>
      <c r="L86" s="87"/>
      <c r="O86" s="87"/>
      <c r="P86" s="87"/>
      <c r="Q86" s="87"/>
      <c r="R86" s="87"/>
      <c r="S86" s="89"/>
    </row>
    <row r="87" spans="2:19" ht="15">
      <c r="B87" s="87"/>
      <c r="C87" s="87"/>
      <c r="D87" s="87"/>
      <c r="E87" s="87"/>
      <c r="F87" s="87"/>
      <c r="G87" s="87"/>
      <c r="H87" s="87"/>
      <c r="I87" s="87"/>
      <c r="J87" s="87"/>
      <c r="K87" s="87"/>
      <c r="L87" s="87"/>
      <c r="O87" s="87"/>
      <c r="P87" s="87"/>
      <c r="Q87" s="87"/>
      <c r="R87" s="87"/>
      <c r="S87" s="89"/>
    </row>
    <row r="88" spans="2:19" ht="15">
      <c r="B88" s="87"/>
      <c r="C88" s="87"/>
      <c r="D88" s="87"/>
      <c r="E88" s="87"/>
      <c r="F88" s="87"/>
      <c r="G88" s="87"/>
      <c r="H88" s="87"/>
      <c r="I88" s="87"/>
      <c r="J88" s="87"/>
      <c r="K88" s="87"/>
      <c r="L88" s="87"/>
      <c r="O88" s="87"/>
      <c r="P88" s="87"/>
      <c r="Q88" s="87"/>
      <c r="R88" s="87"/>
      <c r="S88" s="89"/>
    </row>
    <row r="89" spans="2:19" ht="15">
      <c r="B89" s="87"/>
      <c r="C89" s="87"/>
      <c r="D89" s="87"/>
      <c r="E89" s="87"/>
      <c r="F89" s="87"/>
      <c r="G89" s="87"/>
      <c r="H89" s="87"/>
      <c r="I89" s="87"/>
      <c r="J89" s="87"/>
      <c r="K89" s="87"/>
      <c r="L89" s="87"/>
      <c r="O89" s="87"/>
      <c r="P89" s="87"/>
      <c r="Q89" s="87"/>
      <c r="R89" s="87"/>
      <c r="S89" s="89"/>
    </row>
    <row r="90" spans="2:19" ht="15">
      <c r="B90" s="87"/>
      <c r="C90" s="87"/>
      <c r="D90" s="87"/>
      <c r="E90" s="87"/>
      <c r="F90" s="87"/>
      <c r="G90" s="87"/>
      <c r="H90" s="87"/>
      <c r="I90" s="87"/>
      <c r="J90" s="87"/>
      <c r="K90" s="87"/>
      <c r="L90" s="87"/>
      <c r="O90" s="87"/>
      <c r="P90" s="87"/>
      <c r="Q90" s="87"/>
      <c r="R90" s="87"/>
      <c r="S90" s="89"/>
    </row>
    <row r="91" spans="2:19" ht="15">
      <c r="B91" s="87"/>
      <c r="C91" s="87"/>
      <c r="D91" s="87"/>
      <c r="E91" s="87"/>
      <c r="F91" s="87"/>
      <c r="G91" s="87"/>
      <c r="H91" s="87"/>
      <c r="I91" s="87"/>
      <c r="J91" s="87"/>
      <c r="K91" s="87"/>
      <c r="L91" s="87"/>
      <c r="O91" s="87"/>
      <c r="P91" s="87"/>
      <c r="Q91" s="87"/>
      <c r="R91" s="87"/>
      <c r="S91" s="89"/>
    </row>
    <row r="92" spans="2:19" ht="15">
      <c r="B92" s="87"/>
      <c r="C92" s="87"/>
      <c r="D92" s="87"/>
      <c r="E92" s="87"/>
      <c r="F92" s="87"/>
      <c r="G92" s="87"/>
      <c r="H92" s="87"/>
      <c r="I92" s="87"/>
      <c r="J92" s="87"/>
      <c r="K92" s="87"/>
      <c r="L92" s="87"/>
      <c r="O92" s="87"/>
      <c r="P92" s="87"/>
      <c r="Q92" s="87"/>
      <c r="R92" s="87"/>
      <c r="S92" s="89"/>
    </row>
    <row r="93" spans="2:19" ht="15">
      <c r="B93" s="87"/>
      <c r="C93" s="87"/>
      <c r="D93" s="87"/>
      <c r="E93" s="87"/>
      <c r="F93" s="87"/>
      <c r="G93" s="87"/>
      <c r="H93" s="87"/>
      <c r="I93" s="87"/>
      <c r="J93" s="87"/>
      <c r="K93" s="87"/>
      <c r="L93" s="87"/>
      <c r="O93" s="87"/>
      <c r="P93" s="87"/>
      <c r="Q93" s="87"/>
      <c r="R93" s="87"/>
      <c r="S93" s="89"/>
    </row>
    <row r="94" spans="2:19" ht="15">
      <c r="B94" s="87"/>
      <c r="C94" s="87"/>
      <c r="D94" s="87"/>
      <c r="E94" s="87"/>
      <c r="F94" s="87"/>
      <c r="G94" s="87"/>
      <c r="H94" s="87"/>
      <c r="I94" s="87"/>
      <c r="J94" s="87"/>
      <c r="K94" s="87"/>
      <c r="L94" s="87"/>
      <c r="O94" s="87"/>
      <c r="P94" s="87"/>
      <c r="Q94" s="87"/>
      <c r="R94" s="87"/>
      <c r="S94" s="89"/>
    </row>
    <row r="95" spans="2:19" ht="15">
      <c r="B95" s="87"/>
      <c r="C95" s="87"/>
      <c r="D95" s="87"/>
      <c r="E95" s="87"/>
      <c r="F95" s="87"/>
      <c r="G95" s="87"/>
      <c r="H95" s="87"/>
      <c r="I95" s="87"/>
      <c r="J95" s="87"/>
      <c r="K95" s="87"/>
      <c r="L95" s="87"/>
      <c r="O95" s="87"/>
      <c r="P95" s="87"/>
      <c r="Q95" s="87"/>
      <c r="R95" s="87"/>
      <c r="S95" s="89"/>
    </row>
    <row r="96" spans="2:19" ht="15">
      <c r="B96" s="87"/>
      <c r="C96" s="87"/>
      <c r="D96" s="87"/>
      <c r="E96" s="87"/>
      <c r="F96" s="87"/>
      <c r="G96" s="87"/>
      <c r="H96" s="87"/>
      <c r="I96" s="87"/>
      <c r="J96" s="87"/>
      <c r="K96" s="87"/>
      <c r="L96" s="87"/>
      <c r="O96" s="87"/>
      <c r="P96" s="87"/>
      <c r="Q96" s="87"/>
      <c r="R96" s="87"/>
      <c r="S96" s="89"/>
    </row>
    <row r="97" spans="2:19" ht="15">
      <c r="B97" s="87"/>
      <c r="C97" s="87"/>
      <c r="D97" s="87"/>
      <c r="E97" s="87"/>
      <c r="F97" s="87"/>
      <c r="G97" s="87"/>
      <c r="H97" s="87"/>
      <c r="I97" s="87"/>
      <c r="J97" s="87"/>
      <c r="K97" s="87"/>
      <c r="L97" s="87"/>
      <c r="O97" s="87"/>
      <c r="P97" s="87"/>
      <c r="Q97" s="87"/>
      <c r="R97" s="87"/>
      <c r="S97" s="89"/>
    </row>
    <row r="98" spans="2:19" ht="15">
      <c r="B98" s="87"/>
      <c r="C98" s="87"/>
      <c r="D98" s="87"/>
      <c r="E98" s="87"/>
      <c r="F98" s="87"/>
      <c r="G98" s="87"/>
      <c r="H98" s="87"/>
      <c r="I98" s="87"/>
      <c r="J98" s="87"/>
      <c r="K98" s="87"/>
      <c r="L98" s="87"/>
      <c r="O98" s="87"/>
      <c r="P98" s="87"/>
      <c r="Q98" s="87"/>
      <c r="R98" s="87"/>
      <c r="S98" s="89"/>
    </row>
    <row r="99" spans="2:19" ht="15">
      <c r="B99" s="87"/>
      <c r="C99" s="87"/>
      <c r="D99" s="87"/>
      <c r="E99" s="87"/>
      <c r="F99" s="87"/>
      <c r="G99" s="87"/>
      <c r="H99" s="87"/>
      <c r="I99" s="87"/>
      <c r="J99" s="87"/>
      <c r="K99" s="87"/>
      <c r="L99" s="87"/>
      <c r="O99" s="87"/>
      <c r="P99" s="87"/>
      <c r="Q99" s="87"/>
      <c r="R99" s="87"/>
      <c r="S99" s="89"/>
    </row>
    <row r="100" spans="2:19" ht="15">
      <c r="B100" s="87"/>
      <c r="C100" s="87"/>
      <c r="D100" s="87"/>
      <c r="E100" s="87"/>
      <c r="F100" s="87"/>
      <c r="G100" s="87"/>
      <c r="H100" s="87"/>
      <c r="I100" s="87"/>
      <c r="J100" s="87"/>
      <c r="K100" s="87"/>
      <c r="L100" s="87"/>
      <c r="O100" s="87"/>
      <c r="P100" s="87"/>
      <c r="Q100" s="87"/>
      <c r="R100" s="87"/>
      <c r="S100" s="89"/>
    </row>
    <row r="101" spans="2:19" ht="15">
      <c r="B101" s="87"/>
      <c r="C101" s="87"/>
      <c r="D101" s="87"/>
      <c r="E101" s="87"/>
      <c r="F101" s="87"/>
      <c r="G101" s="87"/>
      <c r="H101" s="87"/>
      <c r="I101" s="87"/>
      <c r="J101" s="87"/>
      <c r="K101" s="87"/>
      <c r="L101" s="87"/>
      <c r="O101" s="87"/>
      <c r="P101" s="87"/>
      <c r="Q101" s="87"/>
      <c r="R101" s="87"/>
      <c r="S101" s="89"/>
    </row>
    <row r="102" spans="2:19" ht="15">
      <c r="B102" s="87"/>
      <c r="C102" s="87"/>
      <c r="D102" s="87"/>
      <c r="E102" s="87"/>
      <c r="F102" s="87"/>
      <c r="G102" s="87"/>
      <c r="H102" s="87"/>
      <c r="I102" s="87"/>
      <c r="J102" s="87"/>
      <c r="K102" s="87"/>
      <c r="L102" s="87"/>
      <c r="O102" s="87"/>
      <c r="P102" s="87"/>
      <c r="Q102" s="87"/>
      <c r="R102" s="87"/>
      <c r="S102" s="89"/>
    </row>
    <row r="103" spans="2:19" ht="15">
      <c r="B103" s="87"/>
      <c r="C103" s="87"/>
      <c r="D103" s="87"/>
      <c r="E103" s="87"/>
      <c r="F103" s="87"/>
      <c r="G103" s="87"/>
      <c r="H103" s="87"/>
      <c r="I103" s="87"/>
      <c r="J103" s="87"/>
      <c r="K103" s="87"/>
      <c r="L103" s="87"/>
      <c r="O103" s="87"/>
      <c r="P103" s="87"/>
      <c r="Q103" s="87"/>
      <c r="R103" s="87"/>
      <c r="S103" s="89"/>
    </row>
    <row r="104" spans="2:19" ht="15">
      <c r="B104" s="87"/>
      <c r="C104" s="87"/>
      <c r="D104" s="87"/>
      <c r="E104" s="87"/>
      <c r="F104" s="87"/>
      <c r="G104" s="87"/>
      <c r="H104" s="87"/>
      <c r="I104" s="87"/>
      <c r="J104" s="87"/>
      <c r="K104" s="87"/>
      <c r="L104" s="87"/>
      <c r="O104" s="87"/>
      <c r="P104" s="87"/>
      <c r="Q104" s="87"/>
      <c r="R104" s="87"/>
      <c r="S104" s="89"/>
    </row>
    <row r="105" spans="2:19" ht="15">
      <c r="B105" s="87"/>
      <c r="C105" s="87"/>
      <c r="D105" s="87"/>
      <c r="E105" s="87"/>
      <c r="F105" s="87"/>
      <c r="G105" s="87"/>
      <c r="H105" s="87"/>
      <c r="I105" s="87"/>
      <c r="J105" s="87"/>
      <c r="K105" s="87"/>
      <c r="L105" s="87"/>
      <c r="O105" s="87"/>
      <c r="P105" s="87"/>
      <c r="Q105" s="87"/>
      <c r="R105" s="87"/>
      <c r="S105" s="89"/>
    </row>
    <row r="106" spans="2:19" ht="15">
      <c r="B106" s="87"/>
      <c r="C106" s="87"/>
      <c r="D106" s="87"/>
      <c r="E106" s="87"/>
      <c r="F106" s="87"/>
      <c r="G106" s="87"/>
      <c r="H106" s="87"/>
      <c r="I106" s="87"/>
      <c r="J106" s="87"/>
      <c r="K106" s="87"/>
      <c r="L106" s="87"/>
      <c r="O106" s="87"/>
      <c r="P106" s="87"/>
      <c r="Q106" s="87"/>
      <c r="R106" s="87"/>
      <c r="S106" s="89"/>
    </row>
    <row r="107" spans="2:19" ht="15">
      <c r="B107" s="87"/>
      <c r="C107" s="87"/>
      <c r="D107" s="87"/>
      <c r="E107" s="87"/>
      <c r="F107" s="87"/>
      <c r="G107" s="87"/>
      <c r="H107" s="87"/>
      <c r="I107" s="87"/>
      <c r="J107" s="87"/>
      <c r="K107" s="87"/>
      <c r="L107" s="87"/>
      <c r="O107" s="87"/>
      <c r="P107" s="87"/>
      <c r="Q107" s="87"/>
      <c r="R107" s="87"/>
      <c r="S107" s="89"/>
    </row>
    <row r="108" spans="2:19" ht="15">
      <c r="B108" s="87"/>
      <c r="C108" s="87"/>
      <c r="D108" s="87"/>
      <c r="E108" s="87"/>
      <c r="F108" s="87"/>
      <c r="G108" s="87"/>
      <c r="H108" s="87"/>
      <c r="I108" s="87"/>
      <c r="J108" s="87"/>
      <c r="K108" s="87"/>
      <c r="L108" s="87"/>
      <c r="O108" s="87"/>
      <c r="P108" s="87"/>
      <c r="Q108" s="87"/>
      <c r="R108" s="87"/>
      <c r="S108" s="89"/>
    </row>
    <row r="109" spans="2:19" ht="15">
      <c r="B109" s="87"/>
      <c r="C109" s="87"/>
      <c r="D109" s="87"/>
      <c r="E109" s="87"/>
      <c r="F109" s="87"/>
      <c r="G109" s="87"/>
      <c r="H109" s="87"/>
      <c r="I109" s="87"/>
      <c r="J109" s="87"/>
      <c r="K109" s="87"/>
      <c r="L109" s="87"/>
      <c r="O109" s="87"/>
      <c r="P109" s="87"/>
      <c r="Q109" s="87"/>
      <c r="R109" s="87"/>
      <c r="S109" s="89"/>
    </row>
  </sheetData>
  <sheetProtection/>
  <mergeCells count="145">
    <mergeCell ref="S81:S84"/>
    <mergeCell ref="J59:K59"/>
    <mergeCell ref="J58:K58"/>
    <mergeCell ref="J57:K57"/>
    <mergeCell ref="J65:K65"/>
    <mergeCell ref="J62:K62"/>
    <mergeCell ref="J61:K61"/>
    <mergeCell ref="J60:K60"/>
    <mergeCell ref="J67:K67"/>
    <mergeCell ref="J69:K69"/>
    <mergeCell ref="J15:L15"/>
    <mergeCell ref="J17:L17"/>
    <mergeCell ref="J18:L18"/>
    <mergeCell ref="J68:K68"/>
    <mergeCell ref="J42:K42"/>
    <mergeCell ref="J43:K43"/>
    <mergeCell ref="J46:K46"/>
    <mergeCell ref="J23:K23"/>
    <mergeCell ref="B21:R21"/>
    <mergeCell ref="J70:K70"/>
    <mergeCell ref="J71:K71"/>
    <mergeCell ref="J66:K66"/>
    <mergeCell ref="H44:I44"/>
    <mergeCell ref="H45:I45"/>
    <mergeCell ref="H46:I46"/>
    <mergeCell ref="J64:K64"/>
    <mergeCell ref="J63:K63"/>
    <mergeCell ref="J44:K44"/>
    <mergeCell ref="J45:K45"/>
    <mergeCell ref="C36:E36"/>
    <mergeCell ref="B12:B13"/>
    <mergeCell ref="C32:E32"/>
    <mergeCell ref="C27:E27"/>
    <mergeCell ref="C28:E28"/>
    <mergeCell ref="H29:I29"/>
    <mergeCell ref="H30:I30"/>
    <mergeCell ref="G18:I18"/>
    <mergeCell ref="C26:E26"/>
    <mergeCell ref="C12:S12"/>
    <mergeCell ref="J20:K20"/>
    <mergeCell ref="M18:N18"/>
    <mergeCell ref="C29:E29"/>
    <mergeCell ref="H72:I72"/>
    <mergeCell ref="C39:E39"/>
    <mergeCell ref="C40:E40"/>
    <mergeCell ref="C41:E41"/>
    <mergeCell ref="C42:E42"/>
    <mergeCell ref="C34:E34"/>
    <mergeCell ref="C35:E35"/>
    <mergeCell ref="N3:Q3"/>
    <mergeCell ref="C17:E17"/>
    <mergeCell ref="M15:N15"/>
    <mergeCell ref="C31:E31"/>
    <mergeCell ref="C33:E33"/>
    <mergeCell ref="G17:I17"/>
    <mergeCell ref="H26:I26"/>
    <mergeCell ref="H28:I28"/>
    <mergeCell ref="H27:I27"/>
    <mergeCell ref="B16:R16"/>
    <mergeCell ref="B10:Q10"/>
    <mergeCell ref="M13:N13"/>
    <mergeCell ref="C15:E15"/>
    <mergeCell ref="N8:Q8"/>
    <mergeCell ref="M14:N14"/>
    <mergeCell ref="N7:Q7"/>
    <mergeCell ref="C13:E13"/>
    <mergeCell ref="C14:E14"/>
    <mergeCell ref="J13:L13"/>
    <mergeCell ref="J14:L14"/>
    <mergeCell ref="N1:Q1"/>
    <mergeCell ref="C18:E18"/>
    <mergeCell ref="G13:I13"/>
    <mergeCell ref="G14:I14"/>
    <mergeCell ref="G15:I15"/>
    <mergeCell ref="N6:Q6"/>
    <mergeCell ref="N5:Q5"/>
    <mergeCell ref="N4:Q4"/>
    <mergeCell ref="M17:N17"/>
    <mergeCell ref="N2:Q2"/>
    <mergeCell ref="C37:E37"/>
    <mergeCell ref="C38:E38"/>
    <mergeCell ref="C30:E30"/>
    <mergeCell ref="C72:E72"/>
    <mergeCell ref="M81:N84"/>
    <mergeCell ref="H33:I33"/>
    <mergeCell ref="H34:I34"/>
    <mergeCell ref="H35:I35"/>
    <mergeCell ref="H37:I37"/>
    <mergeCell ref="H36:I36"/>
    <mergeCell ref="J22:K22"/>
    <mergeCell ref="G81:G84"/>
    <mergeCell ref="F81:F84"/>
    <mergeCell ref="H31:I31"/>
    <mergeCell ref="H32:I32"/>
    <mergeCell ref="J39:K39"/>
    <mergeCell ref="H42:I42"/>
    <mergeCell ref="H81:I84"/>
    <mergeCell ref="H73:I73"/>
    <mergeCell ref="H43:I43"/>
    <mergeCell ref="H38:I38"/>
    <mergeCell ref="J78:K78"/>
    <mergeCell ref="B25:R25"/>
    <mergeCell ref="O81:O84"/>
    <mergeCell ref="P81:P84"/>
    <mergeCell ref="Q81:Q84"/>
    <mergeCell ref="C81:E84"/>
    <mergeCell ref="B81:B84"/>
    <mergeCell ref="C46:E46"/>
    <mergeCell ref="C73:E73"/>
    <mergeCell ref="R81:R84"/>
    <mergeCell ref="B79:R79"/>
    <mergeCell ref="B76:R76"/>
    <mergeCell ref="B74:R74"/>
    <mergeCell ref="H39:I39"/>
    <mergeCell ref="H40:I40"/>
    <mergeCell ref="H41:I41"/>
    <mergeCell ref="C43:E43"/>
    <mergeCell ref="C44:E44"/>
    <mergeCell ref="C45:E45"/>
    <mergeCell ref="J37:K37"/>
    <mergeCell ref="J26:K26"/>
    <mergeCell ref="J27:K27"/>
    <mergeCell ref="J29:K29"/>
    <mergeCell ref="J28:K28"/>
    <mergeCell ref="J38:K38"/>
    <mergeCell ref="J80:K80"/>
    <mergeCell ref="J40:K40"/>
    <mergeCell ref="J41:K41"/>
    <mergeCell ref="J30:K30"/>
    <mergeCell ref="J31:K31"/>
    <mergeCell ref="J32:K32"/>
    <mergeCell ref="J33:K33"/>
    <mergeCell ref="J34:K34"/>
    <mergeCell ref="J35:K35"/>
    <mergeCell ref="J36:K36"/>
    <mergeCell ref="J24:K24"/>
    <mergeCell ref="C19:E19"/>
    <mergeCell ref="G19:I19"/>
    <mergeCell ref="J19:L19"/>
    <mergeCell ref="M19:N19"/>
    <mergeCell ref="J81:K84"/>
    <mergeCell ref="J72:K72"/>
    <mergeCell ref="J73:K73"/>
    <mergeCell ref="J75:K75"/>
    <mergeCell ref="J77:K77"/>
  </mergeCells>
  <printOptions horizontalCentered="1"/>
  <pageMargins left="0" right="0" top="0" bottom="0" header="0" footer="0"/>
  <pageSetup fitToHeight="0" fitToWidth="1" horizontalDpi="600" verticalDpi="600" orientation="landscape" paperSize="9" scale="44" r:id="rId1"/>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2018-03-29T11:53:37Z</dcterms:modified>
  <cp:category/>
  <cp:version/>
  <cp:contentType/>
  <cp:contentStatus/>
</cp:coreProperties>
</file>